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LIC - 2020\TOMADA DE PREÇOS\ANEXOX TP 06\"/>
    </mc:Choice>
  </mc:AlternateContent>
  <bookViews>
    <workbookView xWindow="0" yWindow="0" windowWidth="20490" windowHeight="7665"/>
  </bookViews>
  <sheets>
    <sheet name="CRONOGRAMA " sheetId="10" r:id="rId1"/>
  </sheets>
  <definedNames>
    <definedName name="_xlnm.Print_Area" localSheetId="0">'CRONOGRAMA 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0" l="1"/>
  <c r="H12" i="10"/>
  <c r="H14" i="10"/>
  <c r="H16" i="10"/>
  <c r="H18" i="10"/>
  <c r="H20" i="10"/>
  <c r="H22" i="10"/>
  <c r="H24" i="10"/>
  <c r="H26" i="10"/>
  <c r="F9" i="10"/>
  <c r="C27" i="10"/>
  <c r="C28" i="10" s="1"/>
  <c r="G23" i="10"/>
  <c r="F23" i="10"/>
  <c r="E23" i="10"/>
  <c r="D23" i="10"/>
  <c r="D22" i="10"/>
  <c r="G21" i="10"/>
  <c r="F21" i="10"/>
  <c r="E21" i="10"/>
  <c r="D21" i="10"/>
  <c r="D20" i="10"/>
  <c r="G19" i="10"/>
  <c r="F19" i="10"/>
  <c r="E19" i="10"/>
  <c r="D19" i="10"/>
  <c r="D18" i="10"/>
  <c r="G17" i="10"/>
  <c r="F17" i="10"/>
  <c r="E17" i="10"/>
  <c r="H17" i="10" s="1"/>
  <c r="D17" i="10"/>
  <c r="D16" i="10"/>
  <c r="G15" i="10"/>
  <c r="F15" i="10"/>
  <c r="E15" i="10"/>
  <c r="D15" i="10"/>
  <c r="D14" i="10"/>
  <c r="G13" i="10"/>
  <c r="F13" i="10"/>
  <c r="E13" i="10"/>
  <c r="D13" i="10"/>
  <c r="D12" i="10"/>
  <c r="H27" i="10"/>
  <c r="H28" i="10"/>
  <c r="H29" i="10"/>
  <c r="H30" i="10"/>
  <c r="H35" i="10"/>
  <c r="H36" i="10"/>
  <c r="H8" i="10"/>
  <c r="G25" i="10"/>
  <c r="F25" i="10"/>
  <c r="E25" i="10"/>
  <c r="D25" i="10"/>
  <c r="D24" i="10"/>
  <c r="G11" i="10"/>
  <c r="F11" i="10"/>
  <c r="E11" i="10"/>
  <c r="H11" i="10" s="1"/>
  <c r="D11" i="10"/>
  <c r="D10" i="10"/>
  <c r="G9" i="10"/>
  <c r="E9" i="10"/>
  <c r="H9" i="10" s="1"/>
  <c r="D9" i="10"/>
  <c r="D8" i="10"/>
  <c r="H19" i="10" l="1"/>
  <c r="H13" i="10"/>
  <c r="H21" i="10"/>
  <c r="D27" i="10"/>
  <c r="H15" i="10"/>
  <c r="H23" i="10"/>
  <c r="H25" i="10"/>
  <c r="G31" i="10"/>
  <c r="G32" i="10" s="1"/>
  <c r="G34" i="10" s="1"/>
  <c r="F31" i="10"/>
  <c r="E31" i="10"/>
  <c r="E32" i="10"/>
  <c r="F32" i="10"/>
  <c r="F34" i="10" s="1"/>
  <c r="C29" i="10"/>
  <c r="E37" i="10"/>
  <c r="H31" i="10" l="1"/>
  <c r="H32" i="10"/>
  <c r="E38" i="10"/>
  <c r="E40" i="10" s="1"/>
  <c r="E34" i="10"/>
  <c r="H34" i="10" s="1"/>
  <c r="G33" i="10"/>
  <c r="F33" i="10"/>
  <c r="E33" i="10"/>
  <c r="H33" i="10" s="1"/>
  <c r="F37" i="10"/>
  <c r="F38" i="10" l="1"/>
  <c r="F40" i="10" s="1"/>
  <c r="E39" i="10"/>
  <c r="G37" i="10"/>
  <c r="G38" i="10" l="1"/>
  <c r="G40" i="10" s="1"/>
  <c r="F39" i="10"/>
  <c r="G39" i="10" l="1"/>
</calcChain>
</file>

<file path=xl/sharedStrings.xml><?xml version="1.0" encoding="utf-8"?>
<sst xmlns="http://schemas.openxmlformats.org/spreadsheetml/2006/main" count="38" uniqueCount="30">
  <si>
    <t>ITEM</t>
  </si>
  <si>
    <t>DESCRIÇÃO</t>
  </si>
  <si>
    <t xml:space="preserve">           CRONOGRAMA FISICO - FINANCEIRO</t>
  </si>
  <si>
    <t>PREFEITURA MUNICIPAL DE PETRÓPOLIS</t>
  </si>
  <si>
    <t>VALOR</t>
  </si>
  <si>
    <t>%</t>
  </si>
  <si>
    <t>MÊS. 1</t>
  </si>
  <si>
    <t>MÊS. 2</t>
  </si>
  <si>
    <t>MÊS. 3</t>
  </si>
  <si>
    <t>Total</t>
  </si>
  <si>
    <t>Total Geral</t>
  </si>
  <si>
    <t xml:space="preserve">            CRONOGRAMA FINANCEIRO</t>
  </si>
  <si>
    <t>PREVISTO</t>
  </si>
  <si>
    <t>MENSAL</t>
  </si>
  <si>
    <t>Total Previsto</t>
  </si>
  <si>
    <t>REALIZADO</t>
  </si>
  <si>
    <t>Total Realizado</t>
  </si>
  <si>
    <t>ACUMULADO</t>
  </si>
  <si>
    <t>Serviços de esctritório lasbiratório e Campo</t>
  </si>
  <si>
    <t>Canteiro de obras</t>
  </si>
  <si>
    <t>bdi = 25,92%</t>
  </si>
  <si>
    <t xml:space="preserve">Serviço: TERMINAL RODOVIÁRIO CENTRO - ILUMINAÇÃO DE DESTAQUE - ERIL - RUA DR. PORCIUNCULA  S/N.  - CENTRO - PETRÓPOLIS - RJ. </t>
  </si>
  <si>
    <t>I0 = 02/2020</t>
  </si>
  <si>
    <t>Movimento de Terra</t>
  </si>
  <si>
    <t>Transportes</t>
  </si>
  <si>
    <t>Serviços Complementares</t>
  </si>
  <si>
    <t>Estrutura</t>
  </si>
  <si>
    <t>Revestimento de Paredes, Pisos e tetos</t>
  </si>
  <si>
    <t>Instalações Elétricas, Hidráulicas, Mecânicas e Sanitárias</t>
  </si>
  <si>
    <t>Iluminação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</si>
</sst>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-* #,##0.0_-;\-* #,##0.0_-;_-* &quot;-&quot;??_-;_-@_-"/>
    <numFmt numFmtId="167" formatCode="&quot;R$ 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12" applyProtection="1"/>
    <xf numFmtId="0" fontId="4" fillId="0" borderId="0" xfId="12"/>
    <xf numFmtId="0" fontId="2" fillId="0" borderId="0" xfId="12" applyFont="1" applyBorder="1" applyProtection="1"/>
    <xf numFmtId="0" fontId="4" fillId="0" borderId="0" xfId="12" applyAlignment="1" applyProtection="1">
      <alignment horizontal="center"/>
    </xf>
    <xf numFmtId="4" fontId="2" fillId="0" borderId="0" xfId="12" applyNumberFormat="1" applyFont="1" applyBorder="1" applyProtection="1"/>
    <xf numFmtId="4" fontId="2" fillId="3" borderId="0" xfId="13" quotePrefix="1" applyNumberFormat="1" applyFont="1" applyFill="1" applyBorder="1" applyAlignment="1" applyProtection="1">
      <alignment horizontal="center"/>
    </xf>
    <xf numFmtId="40" fontId="0" fillId="0" borderId="0" xfId="14" applyFont="1" applyBorder="1" applyProtection="1"/>
    <xf numFmtId="40" fontId="4" fillId="0" borderId="0" xfId="12" applyNumberFormat="1" applyProtection="1"/>
    <xf numFmtId="0" fontId="3" fillId="0" borderId="0" xfId="12" quotePrefix="1" applyFont="1" applyBorder="1" applyAlignment="1" applyProtection="1">
      <alignment horizontal="left"/>
    </xf>
    <xf numFmtId="4" fontId="2" fillId="0" borderId="0" xfId="13" applyNumberFormat="1" applyFont="1" applyBorder="1" applyAlignment="1" applyProtection="1">
      <alignment horizontal="center"/>
    </xf>
    <xf numFmtId="4" fontId="2" fillId="0" borderId="0" xfId="15" applyNumberFormat="1" applyFont="1" applyBorder="1" applyProtection="1"/>
    <xf numFmtId="0" fontId="5" fillId="0" borderId="10" xfId="12" applyFont="1" applyBorder="1" applyProtection="1"/>
    <xf numFmtId="0" fontId="6" fillId="0" borderId="11" xfId="12" quotePrefix="1" applyFont="1" applyBorder="1" applyAlignment="1" applyProtection="1">
      <alignment horizontal="left"/>
    </xf>
    <xf numFmtId="0" fontId="5" fillId="0" borderId="12" xfId="12" applyFont="1" applyBorder="1" applyProtection="1"/>
    <xf numFmtId="0" fontId="7" fillId="0" borderId="7" xfId="12" applyFont="1" applyBorder="1" applyAlignment="1" applyProtection="1">
      <alignment horizontal="left"/>
    </xf>
    <xf numFmtId="0" fontId="6" fillId="0" borderId="7" xfId="12" applyFont="1" applyBorder="1" applyAlignment="1" applyProtection="1">
      <alignment horizontal="left"/>
    </xf>
    <xf numFmtId="0" fontId="5" fillId="0" borderId="7" xfId="12" applyFont="1" applyBorder="1" applyProtection="1"/>
    <xf numFmtId="0" fontId="6" fillId="0" borderId="15" xfId="12" applyFont="1" applyBorder="1" applyAlignment="1" applyProtection="1">
      <alignment horizontal="center"/>
    </xf>
    <xf numFmtId="0" fontId="6" fillId="0" borderId="5" xfId="12" applyFont="1" applyBorder="1" applyAlignment="1" applyProtection="1">
      <alignment horizontal="center"/>
    </xf>
    <xf numFmtId="0" fontId="6" fillId="0" borderId="3" xfId="12" applyFont="1" applyBorder="1" applyAlignment="1" applyProtection="1">
      <alignment horizontal="center"/>
    </xf>
    <xf numFmtId="0" fontId="5" fillId="0" borderId="16" xfId="12" applyFont="1" applyBorder="1" applyProtection="1"/>
    <xf numFmtId="0" fontId="5" fillId="0" borderId="17" xfId="12" applyFont="1" applyBorder="1" applyProtection="1"/>
    <xf numFmtId="4" fontId="5" fillId="0" borderId="0" xfId="12" applyNumberFormat="1" applyFont="1" applyBorder="1" applyProtection="1"/>
    <xf numFmtId="10" fontId="5" fillId="0" borderId="17" xfId="12" applyNumberFormat="1" applyFont="1" applyBorder="1" applyProtection="1"/>
    <xf numFmtId="10" fontId="5" fillId="2" borderId="2" xfId="13" quotePrefix="1" applyNumberFormat="1" applyFont="1" applyFill="1" applyBorder="1" applyAlignment="1" applyProtection="1">
      <alignment horizontal="center"/>
    </xf>
    <xf numFmtId="0" fontId="5" fillId="0" borderId="16" xfId="12" applyFont="1" applyBorder="1" applyAlignment="1" applyProtection="1">
      <alignment horizontal="center"/>
    </xf>
    <xf numFmtId="4" fontId="5" fillId="0" borderId="0" xfId="12" applyNumberFormat="1" applyFont="1" applyFill="1" applyBorder="1" applyProtection="1"/>
    <xf numFmtId="4" fontId="5" fillId="2" borderId="2" xfId="13" quotePrefix="1" applyNumberFormat="1" applyFont="1" applyFill="1" applyBorder="1" applyAlignment="1" applyProtection="1">
      <alignment horizontal="center"/>
    </xf>
    <xf numFmtId="0" fontId="8" fillId="0" borderId="3" xfId="12" applyFont="1" applyBorder="1"/>
    <xf numFmtId="0" fontId="5" fillId="0" borderId="4" xfId="12" applyFont="1" applyBorder="1" applyProtection="1"/>
    <xf numFmtId="10" fontId="5" fillId="0" borderId="4" xfId="12" applyNumberFormat="1" applyFont="1" applyBorder="1" applyProtection="1"/>
    <xf numFmtId="0" fontId="5" fillId="2" borderId="4" xfId="12" applyFont="1" applyFill="1" applyBorder="1" applyProtection="1"/>
    <xf numFmtId="0" fontId="5" fillId="0" borderId="19" xfId="12" applyFont="1" applyBorder="1" applyProtection="1"/>
    <xf numFmtId="0" fontId="5" fillId="0" borderId="6" xfId="12" applyFont="1" applyBorder="1" applyAlignment="1" applyProtection="1">
      <alignment horizontal="center"/>
    </xf>
    <xf numFmtId="4" fontId="5" fillId="0" borderId="7" xfId="12" applyNumberFormat="1" applyFont="1" applyBorder="1" applyProtection="1"/>
    <xf numFmtId="10" fontId="5" fillId="0" borderId="7" xfId="12" applyNumberFormat="1" applyFont="1" applyBorder="1" applyProtection="1"/>
    <xf numFmtId="0" fontId="5" fillId="0" borderId="1" xfId="12" applyFont="1" applyBorder="1" applyAlignment="1" applyProtection="1">
      <alignment horizontal="center" vertical="center"/>
    </xf>
    <xf numFmtId="10" fontId="5" fillId="0" borderId="0" xfId="12" applyNumberFormat="1" applyFont="1" applyBorder="1" applyProtection="1"/>
    <xf numFmtId="0" fontId="5" fillId="0" borderId="0" xfId="12" applyFont="1" applyBorder="1" applyProtection="1"/>
    <xf numFmtId="0" fontId="5" fillId="0" borderId="8" xfId="12" applyFont="1" applyBorder="1" applyAlignment="1" applyProtection="1">
      <alignment horizontal="center" vertical="center"/>
    </xf>
    <xf numFmtId="4" fontId="5" fillId="0" borderId="9" xfId="12" applyNumberFormat="1" applyFont="1" applyBorder="1" applyProtection="1"/>
    <xf numFmtId="10" fontId="5" fillId="0" borderId="9" xfId="12" applyNumberFormat="1" applyFont="1" applyBorder="1" applyProtection="1"/>
    <xf numFmtId="0" fontId="5" fillId="0" borderId="9" xfId="12" applyFont="1" applyBorder="1" applyProtection="1"/>
    <xf numFmtId="0" fontId="5" fillId="0" borderId="15" xfId="12" applyFont="1" applyBorder="1" applyProtection="1"/>
    <xf numFmtId="0" fontId="6" fillId="0" borderId="8" xfId="12" quotePrefix="1" applyFont="1" applyBorder="1" applyAlignment="1" applyProtection="1">
      <alignment horizontal="left"/>
    </xf>
    <xf numFmtId="0" fontId="6" fillId="0" borderId="9" xfId="12" quotePrefix="1" applyFont="1" applyBorder="1" applyAlignment="1" applyProtection="1">
      <alignment horizontal="left"/>
    </xf>
    <xf numFmtId="0" fontId="6" fillId="0" borderId="20" xfId="12" quotePrefix="1" applyFont="1" applyBorder="1" applyAlignment="1" applyProtection="1">
      <alignment horizontal="left"/>
    </xf>
    <xf numFmtId="0" fontId="6" fillId="0" borderId="0" xfId="12" quotePrefix="1" applyFont="1" applyBorder="1" applyAlignment="1" applyProtection="1">
      <alignment horizontal="left"/>
    </xf>
    <xf numFmtId="0" fontId="6" fillId="0" borderId="4" xfId="12" quotePrefix="1" applyFont="1" applyBorder="1" applyAlignment="1" applyProtection="1">
      <alignment horizontal="left"/>
    </xf>
    <xf numFmtId="0" fontId="6" fillId="0" borderId="6" xfId="12" applyFont="1" applyBorder="1" applyAlignment="1" applyProtection="1">
      <alignment horizontal="center"/>
    </xf>
    <xf numFmtId="0" fontId="6" fillId="0" borderId="7" xfId="12" applyFont="1" applyBorder="1" applyAlignment="1" applyProtection="1">
      <alignment horizontal="center"/>
    </xf>
    <xf numFmtId="4" fontId="5" fillId="0" borderId="6" xfId="15" applyNumberFormat="1" applyFont="1" applyBorder="1" applyProtection="1"/>
    <xf numFmtId="0" fontId="6" fillId="0" borderId="16" xfId="12" applyFont="1" applyBorder="1" applyAlignment="1" applyProtection="1">
      <alignment horizontal="left"/>
    </xf>
    <xf numFmtId="4" fontId="5" fillId="0" borderId="17" xfId="12" applyNumberFormat="1" applyFont="1" applyBorder="1" applyProtection="1"/>
    <xf numFmtId="0" fontId="6" fillId="0" borderId="21" xfId="12" applyFont="1" applyBorder="1" applyAlignment="1" applyProtection="1">
      <alignment horizontal="left"/>
    </xf>
    <xf numFmtId="0" fontId="5" fillId="0" borderId="8" xfId="12" applyFont="1" applyBorder="1" applyAlignment="1" applyProtection="1">
      <alignment horizontal="center"/>
    </xf>
    <xf numFmtId="0" fontId="5" fillId="0" borderId="20" xfId="12" applyFont="1" applyBorder="1" applyProtection="1"/>
    <xf numFmtId="4" fontId="5" fillId="0" borderId="22" xfId="12" applyNumberFormat="1" applyFont="1" applyBorder="1" applyProtection="1"/>
    <xf numFmtId="0" fontId="6" fillId="0" borderId="1" xfId="12" applyFont="1" applyBorder="1" applyAlignment="1" applyProtection="1">
      <alignment horizontal="center"/>
    </xf>
    <xf numFmtId="0" fontId="6" fillId="0" borderId="0" xfId="12" applyFont="1" applyBorder="1" applyAlignment="1" applyProtection="1">
      <alignment horizontal="center"/>
    </xf>
    <xf numFmtId="0" fontId="6" fillId="0" borderId="2" xfId="12" applyFont="1" applyBorder="1" applyAlignment="1" applyProtection="1">
      <alignment horizontal="center"/>
    </xf>
    <xf numFmtId="4" fontId="5" fillId="0" borderId="17" xfId="13" applyNumberFormat="1" applyFont="1" applyBorder="1" applyAlignment="1" applyProtection="1">
      <alignment horizontal="center"/>
    </xf>
    <xf numFmtId="4" fontId="5" fillId="0" borderId="1" xfId="13" applyNumberFormat="1" applyFont="1" applyBorder="1" applyAlignment="1" applyProtection="1">
      <alignment horizontal="center"/>
    </xf>
    <xf numFmtId="0" fontId="5" fillId="0" borderId="9" xfId="12" applyFont="1" applyBorder="1" applyAlignment="1" applyProtection="1">
      <alignment horizontal="center"/>
    </xf>
    <xf numFmtId="4" fontId="5" fillId="0" borderId="8" xfId="12" applyNumberFormat="1" applyFont="1" applyBorder="1" applyProtection="1"/>
    <xf numFmtId="0" fontId="6" fillId="0" borderId="19" xfId="12" applyFont="1" applyBorder="1" applyProtection="1"/>
    <xf numFmtId="4" fontId="5" fillId="0" borderId="18" xfId="15" applyNumberFormat="1" applyFont="1" applyBorder="1" applyProtection="1"/>
    <xf numFmtId="0" fontId="6" fillId="0" borderId="16" xfId="12" applyFont="1" applyBorder="1" applyProtection="1"/>
    <xf numFmtId="4" fontId="5" fillId="0" borderId="17" xfId="15" applyNumberFormat="1" applyFont="1" applyBorder="1" applyProtection="1"/>
    <xf numFmtId="0" fontId="6" fillId="0" borderId="21" xfId="12" applyFont="1" applyBorder="1" applyProtection="1"/>
    <xf numFmtId="4" fontId="5" fillId="0" borderId="22" xfId="15" applyNumberFormat="1" applyFont="1" applyBorder="1" applyProtection="1"/>
    <xf numFmtId="4" fontId="5" fillId="0" borderId="7" xfId="13" applyNumberFormat="1" applyFont="1" applyBorder="1" applyAlignment="1" applyProtection="1">
      <alignment horizontal="center"/>
    </xf>
    <xf numFmtId="4" fontId="5" fillId="0" borderId="0" xfId="13" applyNumberFormat="1" applyFont="1" applyBorder="1" applyAlignment="1" applyProtection="1">
      <alignment horizontal="center"/>
    </xf>
    <xf numFmtId="0" fontId="5" fillId="0" borderId="23" xfId="12" applyFont="1" applyBorder="1" applyProtection="1"/>
    <xf numFmtId="0" fontId="5" fillId="0" borderId="24" xfId="12" applyFont="1" applyBorder="1" applyAlignment="1" applyProtection="1">
      <alignment horizontal="center"/>
    </xf>
    <xf numFmtId="0" fontId="6" fillId="0" borderId="24" xfId="12" applyFont="1" applyBorder="1" applyAlignment="1" applyProtection="1">
      <alignment horizontal="center"/>
    </xf>
    <xf numFmtId="4" fontId="5" fillId="0" borderId="24" xfId="13" applyNumberFormat="1" applyFont="1" applyBorder="1" applyAlignment="1" applyProtection="1">
      <alignment horizontal="center"/>
    </xf>
    <xf numFmtId="0" fontId="6" fillId="0" borderId="9" xfId="12" applyFont="1" applyBorder="1" applyAlignment="1" applyProtection="1">
      <alignment horizontal="left" vertical="top" wrapText="1"/>
    </xf>
    <xf numFmtId="10" fontId="5" fillId="4" borderId="2" xfId="13" quotePrefix="1" applyNumberFormat="1" applyFont="1" applyFill="1" applyBorder="1" applyAlignment="1" applyProtection="1">
      <alignment horizontal="center"/>
    </xf>
    <xf numFmtId="0" fontId="6" fillId="0" borderId="13" xfId="12" applyFont="1" applyBorder="1" applyAlignment="1" applyProtection="1">
      <alignment horizontal="left" vertical="top" wrapText="1"/>
    </xf>
    <xf numFmtId="0" fontId="6" fillId="0" borderId="0" xfId="12" applyFont="1" applyBorder="1" applyAlignment="1" applyProtection="1">
      <alignment horizontal="left" vertical="top" wrapText="1"/>
    </xf>
    <xf numFmtId="0" fontId="6" fillId="0" borderId="14" xfId="12" applyFont="1" applyBorder="1" applyAlignment="1" applyProtection="1">
      <alignment horizontal="left" vertical="top" wrapText="1"/>
    </xf>
    <xf numFmtId="0" fontId="6" fillId="0" borderId="9" xfId="12" applyFont="1" applyBorder="1" applyAlignment="1" applyProtection="1">
      <alignment horizontal="left" vertical="top" wrapText="1"/>
    </xf>
    <xf numFmtId="0" fontId="6" fillId="0" borderId="25" xfId="12" applyFont="1" applyBorder="1" applyAlignment="1" applyProtection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Moeda 2" xfId="3"/>
    <cellStyle name="Moeda 3" xfId="6"/>
    <cellStyle name="Moeda 4" xfId="15"/>
    <cellStyle name="Normal" xfId="0" builtinId="0"/>
    <cellStyle name="Normal 2" xfId="1"/>
    <cellStyle name="Normal 3" xfId="12"/>
    <cellStyle name="Porcentagem 2" xfId="7"/>
    <cellStyle name="Porcentagem 2 2" xfId="8"/>
    <cellStyle name="Porcentagem 3" xfId="13"/>
    <cellStyle name="Separador de milhares 2" xfId="5"/>
    <cellStyle name="Separador de milhares 3" xfId="14"/>
    <cellStyle name="Vírgula 2" xfId="2"/>
    <cellStyle name="Vírgula 3" xfId="9"/>
    <cellStyle name="Vírgula 3 2" xfId="10"/>
    <cellStyle name="Vírgula 3 2 2" xfId="4"/>
    <cellStyle name="Vírgula 3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showZeros="0" tabSelected="1" view="pageBreakPreview" topLeftCell="C11" zoomScaleSheetLayoutView="100" workbookViewId="0">
      <selection activeCell="H12" sqref="H12"/>
    </sheetView>
  </sheetViews>
  <sheetFormatPr defaultColWidth="12.7109375" defaultRowHeight="12.75" x14ac:dyDescent="0.2"/>
  <cols>
    <col min="1" max="1" width="19.42578125" style="2" bestFit="1" customWidth="1"/>
    <col min="2" max="2" width="70.42578125" style="2" customWidth="1"/>
    <col min="3" max="3" width="18.140625" style="2" customWidth="1"/>
    <col min="4" max="4" width="12.5703125" style="2" customWidth="1"/>
    <col min="5" max="5" width="18.28515625" style="2" customWidth="1"/>
    <col min="6" max="7" width="17.85546875" style="2" bestFit="1" customWidth="1"/>
    <col min="8" max="8" width="16.5703125" style="2" customWidth="1"/>
    <col min="9" max="247" width="12.7109375" style="2"/>
    <col min="248" max="248" width="14.85546875" style="2" customWidth="1"/>
    <col min="249" max="249" width="46.28515625" style="2" bestFit="1" customWidth="1"/>
    <col min="250" max="250" width="13.7109375" style="2" customWidth="1"/>
    <col min="251" max="251" width="11.140625" style="2" customWidth="1"/>
    <col min="252" max="252" width="14" style="2" customWidth="1"/>
    <col min="253" max="254" width="16" style="2" customWidth="1"/>
    <col min="255" max="255" width="12.7109375" style="2" customWidth="1"/>
    <col min="256" max="256" width="13.7109375" style="2" customWidth="1"/>
    <col min="257" max="263" width="16" style="2" customWidth="1"/>
    <col min="264" max="264" width="16.5703125" style="2" customWidth="1"/>
    <col min="265" max="503" width="12.7109375" style="2"/>
    <col min="504" max="504" width="14.85546875" style="2" customWidth="1"/>
    <col min="505" max="505" width="46.28515625" style="2" bestFit="1" customWidth="1"/>
    <col min="506" max="506" width="13.7109375" style="2" customWidth="1"/>
    <col min="507" max="507" width="11.140625" style="2" customWidth="1"/>
    <col min="508" max="508" width="14" style="2" customWidth="1"/>
    <col min="509" max="510" width="16" style="2" customWidth="1"/>
    <col min="511" max="511" width="12.7109375" style="2" customWidth="1"/>
    <col min="512" max="512" width="13.7109375" style="2" customWidth="1"/>
    <col min="513" max="519" width="16" style="2" customWidth="1"/>
    <col min="520" max="520" width="16.5703125" style="2" customWidth="1"/>
    <col min="521" max="759" width="12.7109375" style="2"/>
    <col min="760" max="760" width="14.85546875" style="2" customWidth="1"/>
    <col min="761" max="761" width="46.28515625" style="2" bestFit="1" customWidth="1"/>
    <col min="762" max="762" width="13.7109375" style="2" customWidth="1"/>
    <col min="763" max="763" width="11.140625" style="2" customWidth="1"/>
    <col min="764" max="764" width="14" style="2" customWidth="1"/>
    <col min="765" max="766" width="16" style="2" customWidth="1"/>
    <col min="767" max="767" width="12.7109375" style="2" customWidth="1"/>
    <col min="768" max="768" width="13.7109375" style="2" customWidth="1"/>
    <col min="769" max="775" width="16" style="2" customWidth="1"/>
    <col min="776" max="776" width="16.5703125" style="2" customWidth="1"/>
    <col min="777" max="1015" width="12.7109375" style="2"/>
    <col min="1016" max="1016" width="14.85546875" style="2" customWidth="1"/>
    <col min="1017" max="1017" width="46.28515625" style="2" bestFit="1" customWidth="1"/>
    <col min="1018" max="1018" width="13.7109375" style="2" customWidth="1"/>
    <col min="1019" max="1019" width="11.140625" style="2" customWidth="1"/>
    <col min="1020" max="1020" width="14" style="2" customWidth="1"/>
    <col min="1021" max="1022" width="16" style="2" customWidth="1"/>
    <col min="1023" max="1023" width="12.7109375" style="2" customWidth="1"/>
    <col min="1024" max="1024" width="13.7109375" style="2" customWidth="1"/>
    <col min="1025" max="1031" width="16" style="2" customWidth="1"/>
    <col min="1032" max="1032" width="16.5703125" style="2" customWidth="1"/>
    <col min="1033" max="1271" width="12.7109375" style="2"/>
    <col min="1272" max="1272" width="14.85546875" style="2" customWidth="1"/>
    <col min="1273" max="1273" width="46.28515625" style="2" bestFit="1" customWidth="1"/>
    <col min="1274" max="1274" width="13.7109375" style="2" customWidth="1"/>
    <col min="1275" max="1275" width="11.140625" style="2" customWidth="1"/>
    <col min="1276" max="1276" width="14" style="2" customWidth="1"/>
    <col min="1277" max="1278" width="16" style="2" customWidth="1"/>
    <col min="1279" max="1279" width="12.7109375" style="2" customWidth="1"/>
    <col min="1280" max="1280" width="13.7109375" style="2" customWidth="1"/>
    <col min="1281" max="1287" width="16" style="2" customWidth="1"/>
    <col min="1288" max="1288" width="16.5703125" style="2" customWidth="1"/>
    <col min="1289" max="1527" width="12.7109375" style="2"/>
    <col min="1528" max="1528" width="14.85546875" style="2" customWidth="1"/>
    <col min="1529" max="1529" width="46.28515625" style="2" bestFit="1" customWidth="1"/>
    <col min="1530" max="1530" width="13.7109375" style="2" customWidth="1"/>
    <col min="1531" max="1531" width="11.140625" style="2" customWidth="1"/>
    <col min="1532" max="1532" width="14" style="2" customWidth="1"/>
    <col min="1533" max="1534" width="16" style="2" customWidth="1"/>
    <col min="1535" max="1535" width="12.7109375" style="2" customWidth="1"/>
    <col min="1536" max="1536" width="13.7109375" style="2" customWidth="1"/>
    <col min="1537" max="1543" width="16" style="2" customWidth="1"/>
    <col min="1544" max="1544" width="16.5703125" style="2" customWidth="1"/>
    <col min="1545" max="1783" width="12.7109375" style="2"/>
    <col min="1784" max="1784" width="14.85546875" style="2" customWidth="1"/>
    <col min="1785" max="1785" width="46.28515625" style="2" bestFit="1" customWidth="1"/>
    <col min="1786" max="1786" width="13.7109375" style="2" customWidth="1"/>
    <col min="1787" max="1787" width="11.140625" style="2" customWidth="1"/>
    <col min="1788" max="1788" width="14" style="2" customWidth="1"/>
    <col min="1789" max="1790" width="16" style="2" customWidth="1"/>
    <col min="1791" max="1791" width="12.7109375" style="2" customWidth="1"/>
    <col min="1792" max="1792" width="13.7109375" style="2" customWidth="1"/>
    <col min="1793" max="1799" width="16" style="2" customWidth="1"/>
    <col min="1800" max="1800" width="16.5703125" style="2" customWidth="1"/>
    <col min="1801" max="2039" width="12.7109375" style="2"/>
    <col min="2040" max="2040" width="14.85546875" style="2" customWidth="1"/>
    <col min="2041" max="2041" width="46.28515625" style="2" bestFit="1" customWidth="1"/>
    <col min="2042" max="2042" width="13.7109375" style="2" customWidth="1"/>
    <col min="2043" max="2043" width="11.140625" style="2" customWidth="1"/>
    <col min="2044" max="2044" width="14" style="2" customWidth="1"/>
    <col min="2045" max="2046" width="16" style="2" customWidth="1"/>
    <col min="2047" max="2047" width="12.7109375" style="2" customWidth="1"/>
    <col min="2048" max="2048" width="13.7109375" style="2" customWidth="1"/>
    <col min="2049" max="2055" width="16" style="2" customWidth="1"/>
    <col min="2056" max="2056" width="16.5703125" style="2" customWidth="1"/>
    <col min="2057" max="2295" width="12.7109375" style="2"/>
    <col min="2296" max="2296" width="14.85546875" style="2" customWidth="1"/>
    <col min="2297" max="2297" width="46.28515625" style="2" bestFit="1" customWidth="1"/>
    <col min="2298" max="2298" width="13.7109375" style="2" customWidth="1"/>
    <col min="2299" max="2299" width="11.140625" style="2" customWidth="1"/>
    <col min="2300" max="2300" width="14" style="2" customWidth="1"/>
    <col min="2301" max="2302" width="16" style="2" customWidth="1"/>
    <col min="2303" max="2303" width="12.7109375" style="2" customWidth="1"/>
    <col min="2304" max="2304" width="13.7109375" style="2" customWidth="1"/>
    <col min="2305" max="2311" width="16" style="2" customWidth="1"/>
    <col min="2312" max="2312" width="16.5703125" style="2" customWidth="1"/>
    <col min="2313" max="2551" width="12.7109375" style="2"/>
    <col min="2552" max="2552" width="14.85546875" style="2" customWidth="1"/>
    <col min="2553" max="2553" width="46.28515625" style="2" bestFit="1" customWidth="1"/>
    <col min="2554" max="2554" width="13.7109375" style="2" customWidth="1"/>
    <col min="2555" max="2555" width="11.140625" style="2" customWidth="1"/>
    <col min="2556" max="2556" width="14" style="2" customWidth="1"/>
    <col min="2557" max="2558" width="16" style="2" customWidth="1"/>
    <col min="2559" max="2559" width="12.7109375" style="2" customWidth="1"/>
    <col min="2560" max="2560" width="13.7109375" style="2" customWidth="1"/>
    <col min="2561" max="2567" width="16" style="2" customWidth="1"/>
    <col min="2568" max="2568" width="16.5703125" style="2" customWidth="1"/>
    <col min="2569" max="2807" width="12.7109375" style="2"/>
    <col min="2808" max="2808" width="14.85546875" style="2" customWidth="1"/>
    <col min="2809" max="2809" width="46.28515625" style="2" bestFit="1" customWidth="1"/>
    <col min="2810" max="2810" width="13.7109375" style="2" customWidth="1"/>
    <col min="2811" max="2811" width="11.140625" style="2" customWidth="1"/>
    <col min="2812" max="2812" width="14" style="2" customWidth="1"/>
    <col min="2813" max="2814" width="16" style="2" customWidth="1"/>
    <col min="2815" max="2815" width="12.7109375" style="2" customWidth="1"/>
    <col min="2816" max="2816" width="13.7109375" style="2" customWidth="1"/>
    <col min="2817" max="2823" width="16" style="2" customWidth="1"/>
    <col min="2824" max="2824" width="16.5703125" style="2" customWidth="1"/>
    <col min="2825" max="3063" width="12.7109375" style="2"/>
    <col min="3064" max="3064" width="14.85546875" style="2" customWidth="1"/>
    <col min="3065" max="3065" width="46.28515625" style="2" bestFit="1" customWidth="1"/>
    <col min="3066" max="3066" width="13.7109375" style="2" customWidth="1"/>
    <col min="3067" max="3067" width="11.140625" style="2" customWidth="1"/>
    <col min="3068" max="3068" width="14" style="2" customWidth="1"/>
    <col min="3069" max="3070" width="16" style="2" customWidth="1"/>
    <col min="3071" max="3071" width="12.7109375" style="2" customWidth="1"/>
    <col min="3072" max="3072" width="13.7109375" style="2" customWidth="1"/>
    <col min="3073" max="3079" width="16" style="2" customWidth="1"/>
    <col min="3080" max="3080" width="16.5703125" style="2" customWidth="1"/>
    <col min="3081" max="3319" width="12.7109375" style="2"/>
    <col min="3320" max="3320" width="14.85546875" style="2" customWidth="1"/>
    <col min="3321" max="3321" width="46.28515625" style="2" bestFit="1" customWidth="1"/>
    <col min="3322" max="3322" width="13.7109375" style="2" customWidth="1"/>
    <col min="3323" max="3323" width="11.140625" style="2" customWidth="1"/>
    <col min="3324" max="3324" width="14" style="2" customWidth="1"/>
    <col min="3325" max="3326" width="16" style="2" customWidth="1"/>
    <col min="3327" max="3327" width="12.7109375" style="2" customWidth="1"/>
    <col min="3328" max="3328" width="13.7109375" style="2" customWidth="1"/>
    <col min="3329" max="3335" width="16" style="2" customWidth="1"/>
    <col min="3336" max="3336" width="16.5703125" style="2" customWidth="1"/>
    <col min="3337" max="3575" width="12.7109375" style="2"/>
    <col min="3576" max="3576" width="14.85546875" style="2" customWidth="1"/>
    <col min="3577" max="3577" width="46.28515625" style="2" bestFit="1" customWidth="1"/>
    <col min="3578" max="3578" width="13.7109375" style="2" customWidth="1"/>
    <col min="3579" max="3579" width="11.140625" style="2" customWidth="1"/>
    <col min="3580" max="3580" width="14" style="2" customWidth="1"/>
    <col min="3581" max="3582" width="16" style="2" customWidth="1"/>
    <col min="3583" max="3583" width="12.7109375" style="2" customWidth="1"/>
    <col min="3584" max="3584" width="13.7109375" style="2" customWidth="1"/>
    <col min="3585" max="3591" width="16" style="2" customWidth="1"/>
    <col min="3592" max="3592" width="16.5703125" style="2" customWidth="1"/>
    <col min="3593" max="3831" width="12.7109375" style="2"/>
    <col min="3832" max="3832" width="14.85546875" style="2" customWidth="1"/>
    <col min="3833" max="3833" width="46.28515625" style="2" bestFit="1" customWidth="1"/>
    <col min="3834" max="3834" width="13.7109375" style="2" customWidth="1"/>
    <col min="3835" max="3835" width="11.140625" style="2" customWidth="1"/>
    <col min="3836" max="3836" width="14" style="2" customWidth="1"/>
    <col min="3837" max="3838" width="16" style="2" customWidth="1"/>
    <col min="3839" max="3839" width="12.7109375" style="2" customWidth="1"/>
    <col min="3840" max="3840" width="13.7109375" style="2" customWidth="1"/>
    <col min="3841" max="3847" width="16" style="2" customWidth="1"/>
    <col min="3848" max="3848" width="16.5703125" style="2" customWidth="1"/>
    <col min="3849" max="4087" width="12.7109375" style="2"/>
    <col min="4088" max="4088" width="14.85546875" style="2" customWidth="1"/>
    <col min="4089" max="4089" width="46.28515625" style="2" bestFit="1" customWidth="1"/>
    <col min="4090" max="4090" width="13.7109375" style="2" customWidth="1"/>
    <col min="4091" max="4091" width="11.140625" style="2" customWidth="1"/>
    <col min="4092" max="4092" width="14" style="2" customWidth="1"/>
    <col min="4093" max="4094" width="16" style="2" customWidth="1"/>
    <col min="4095" max="4095" width="12.7109375" style="2" customWidth="1"/>
    <col min="4096" max="4096" width="13.7109375" style="2" customWidth="1"/>
    <col min="4097" max="4103" width="16" style="2" customWidth="1"/>
    <col min="4104" max="4104" width="16.5703125" style="2" customWidth="1"/>
    <col min="4105" max="4343" width="12.7109375" style="2"/>
    <col min="4344" max="4344" width="14.85546875" style="2" customWidth="1"/>
    <col min="4345" max="4345" width="46.28515625" style="2" bestFit="1" customWidth="1"/>
    <col min="4346" max="4346" width="13.7109375" style="2" customWidth="1"/>
    <col min="4347" max="4347" width="11.140625" style="2" customWidth="1"/>
    <col min="4348" max="4348" width="14" style="2" customWidth="1"/>
    <col min="4349" max="4350" width="16" style="2" customWidth="1"/>
    <col min="4351" max="4351" width="12.7109375" style="2" customWidth="1"/>
    <col min="4352" max="4352" width="13.7109375" style="2" customWidth="1"/>
    <col min="4353" max="4359" width="16" style="2" customWidth="1"/>
    <col min="4360" max="4360" width="16.5703125" style="2" customWidth="1"/>
    <col min="4361" max="4599" width="12.7109375" style="2"/>
    <col min="4600" max="4600" width="14.85546875" style="2" customWidth="1"/>
    <col min="4601" max="4601" width="46.28515625" style="2" bestFit="1" customWidth="1"/>
    <col min="4602" max="4602" width="13.7109375" style="2" customWidth="1"/>
    <col min="4603" max="4603" width="11.140625" style="2" customWidth="1"/>
    <col min="4604" max="4604" width="14" style="2" customWidth="1"/>
    <col min="4605" max="4606" width="16" style="2" customWidth="1"/>
    <col min="4607" max="4607" width="12.7109375" style="2" customWidth="1"/>
    <col min="4608" max="4608" width="13.7109375" style="2" customWidth="1"/>
    <col min="4609" max="4615" width="16" style="2" customWidth="1"/>
    <col min="4616" max="4616" width="16.5703125" style="2" customWidth="1"/>
    <col min="4617" max="4855" width="12.7109375" style="2"/>
    <col min="4856" max="4856" width="14.85546875" style="2" customWidth="1"/>
    <col min="4857" max="4857" width="46.28515625" style="2" bestFit="1" customWidth="1"/>
    <col min="4858" max="4858" width="13.7109375" style="2" customWidth="1"/>
    <col min="4859" max="4859" width="11.140625" style="2" customWidth="1"/>
    <col min="4860" max="4860" width="14" style="2" customWidth="1"/>
    <col min="4861" max="4862" width="16" style="2" customWidth="1"/>
    <col min="4863" max="4863" width="12.7109375" style="2" customWidth="1"/>
    <col min="4864" max="4864" width="13.7109375" style="2" customWidth="1"/>
    <col min="4865" max="4871" width="16" style="2" customWidth="1"/>
    <col min="4872" max="4872" width="16.5703125" style="2" customWidth="1"/>
    <col min="4873" max="5111" width="12.7109375" style="2"/>
    <col min="5112" max="5112" width="14.85546875" style="2" customWidth="1"/>
    <col min="5113" max="5113" width="46.28515625" style="2" bestFit="1" customWidth="1"/>
    <col min="5114" max="5114" width="13.7109375" style="2" customWidth="1"/>
    <col min="5115" max="5115" width="11.140625" style="2" customWidth="1"/>
    <col min="5116" max="5116" width="14" style="2" customWidth="1"/>
    <col min="5117" max="5118" width="16" style="2" customWidth="1"/>
    <col min="5119" max="5119" width="12.7109375" style="2" customWidth="1"/>
    <col min="5120" max="5120" width="13.7109375" style="2" customWidth="1"/>
    <col min="5121" max="5127" width="16" style="2" customWidth="1"/>
    <col min="5128" max="5128" width="16.5703125" style="2" customWidth="1"/>
    <col min="5129" max="5367" width="12.7109375" style="2"/>
    <col min="5368" max="5368" width="14.85546875" style="2" customWidth="1"/>
    <col min="5369" max="5369" width="46.28515625" style="2" bestFit="1" customWidth="1"/>
    <col min="5370" max="5370" width="13.7109375" style="2" customWidth="1"/>
    <col min="5371" max="5371" width="11.140625" style="2" customWidth="1"/>
    <col min="5372" max="5372" width="14" style="2" customWidth="1"/>
    <col min="5373" max="5374" width="16" style="2" customWidth="1"/>
    <col min="5375" max="5375" width="12.7109375" style="2" customWidth="1"/>
    <col min="5376" max="5376" width="13.7109375" style="2" customWidth="1"/>
    <col min="5377" max="5383" width="16" style="2" customWidth="1"/>
    <col min="5384" max="5384" width="16.5703125" style="2" customWidth="1"/>
    <col min="5385" max="5623" width="12.7109375" style="2"/>
    <col min="5624" max="5624" width="14.85546875" style="2" customWidth="1"/>
    <col min="5625" max="5625" width="46.28515625" style="2" bestFit="1" customWidth="1"/>
    <col min="5626" max="5626" width="13.7109375" style="2" customWidth="1"/>
    <col min="5627" max="5627" width="11.140625" style="2" customWidth="1"/>
    <col min="5628" max="5628" width="14" style="2" customWidth="1"/>
    <col min="5629" max="5630" width="16" style="2" customWidth="1"/>
    <col min="5631" max="5631" width="12.7109375" style="2" customWidth="1"/>
    <col min="5632" max="5632" width="13.7109375" style="2" customWidth="1"/>
    <col min="5633" max="5639" width="16" style="2" customWidth="1"/>
    <col min="5640" max="5640" width="16.5703125" style="2" customWidth="1"/>
    <col min="5641" max="5879" width="12.7109375" style="2"/>
    <col min="5880" max="5880" width="14.85546875" style="2" customWidth="1"/>
    <col min="5881" max="5881" width="46.28515625" style="2" bestFit="1" customWidth="1"/>
    <col min="5882" max="5882" width="13.7109375" style="2" customWidth="1"/>
    <col min="5883" max="5883" width="11.140625" style="2" customWidth="1"/>
    <col min="5884" max="5884" width="14" style="2" customWidth="1"/>
    <col min="5885" max="5886" width="16" style="2" customWidth="1"/>
    <col min="5887" max="5887" width="12.7109375" style="2" customWidth="1"/>
    <col min="5888" max="5888" width="13.7109375" style="2" customWidth="1"/>
    <col min="5889" max="5895" width="16" style="2" customWidth="1"/>
    <col min="5896" max="5896" width="16.5703125" style="2" customWidth="1"/>
    <col min="5897" max="6135" width="12.7109375" style="2"/>
    <col min="6136" max="6136" width="14.85546875" style="2" customWidth="1"/>
    <col min="6137" max="6137" width="46.28515625" style="2" bestFit="1" customWidth="1"/>
    <col min="6138" max="6138" width="13.7109375" style="2" customWidth="1"/>
    <col min="6139" max="6139" width="11.140625" style="2" customWidth="1"/>
    <col min="6140" max="6140" width="14" style="2" customWidth="1"/>
    <col min="6141" max="6142" width="16" style="2" customWidth="1"/>
    <col min="6143" max="6143" width="12.7109375" style="2" customWidth="1"/>
    <col min="6144" max="6144" width="13.7109375" style="2" customWidth="1"/>
    <col min="6145" max="6151" width="16" style="2" customWidth="1"/>
    <col min="6152" max="6152" width="16.5703125" style="2" customWidth="1"/>
    <col min="6153" max="6391" width="12.7109375" style="2"/>
    <col min="6392" max="6392" width="14.85546875" style="2" customWidth="1"/>
    <col min="6393" max="6393" width="46.28515625" style="2" bestFit="1" customWidth="1"/>
    <col min="6394" max="6394" width="13.7109375" style="2" customWidth="1"/>
    <col min="6395" max="6395" width="11.140625" style="2" customWidth="1"/>
    <col min="6396" max="6396" width="14" style="2" customWidth="1"/>
    <col min="6397" max="6398" width="16" style="2" customWidth="1"/>
    <col min="6399" max="6399" width="12.7109375" style="2" customWidth="1"/>
    <col min="6400" max="6400" width="13.7109375" style="2" customWidth="1"/>
    <col min="6401" max="6407" width="16" style="2" customWidth="1"/>
    <col min="6408" max="6408" width="16.5703125" style="2" customWidth="1"/>
    <col min="6409" max="6647" width="12.7109375" style="2"/>
    <col min="6648" max="6648" width="14.85546875" style="2" customWidth="1"/>
    <col min="6649" max="6649" width="46.28515625" style="2" bestFit="1" customWidth="1"/>
    <col min="6650" max="6650" width="13.7109375" style="2" customWidth="1"/>
    <col min="6651" max="6651" width="11.140625" style="2" customWidth="1"/>
    <col min="6652" max="6652" width="14" style="2" customWidth="1"/>
    <col min="6653" max="6654" width="16" style="2" customWidth="1"/>
    <col min="6655" max="6655" width="12.7109375" style="2" customWidth="1"/>
    <col min="6656" max="6656" width="13.7109375" style="2" customWidth="1"/>
    <col min="6657" max="6663" width="16" style="2" customWidth="1"/>
    <col min="6664" max="6664" width="16.5703125" style="2" customWidth="1"/>
    <col min="6665" max="6903" width="12.7109375" style="2"/>
    <col min="6904" max="6904" width="14.85546875" style="2" customWidth="1"/>
    <col min="6905" max="6905" width="46.28515625" style="2" bestFit="1" customWidth="1"/>
    <col min="6906" max="6906" width="13.7109375" style="2" customWidth="1"/>
    <col min="6907" max="6907" width="11.140625" style="2" customWidth="1"/>
    <col min="6908" max="6908" width="14" style="2" customWidth="1"/>
    <col min="6909" max="6910" width="16" style="2" customWidth="1"/>
    <col min="6911" max="6911" width="12.7109375" style="2" customWidth="1"/>
    <col min="6912" max="6912" width="13.7109375" style="2" customWidth="1"/>
    <col min="6913" max="6919" width="16" style="2" customWidth="1"/>
    <col min="6920" max="6920" width="16.5703125" style="2" customWidth="1"/>
    <col min="6921" max="7159" width="12.7109375" style="2"/>
    <col min="7160" max="7160" width="14.85546875" style="2" customWidth="1"/>
    <col min="7161" max="7161" width="46.28515625" style="2" bestFit="1" customWidth="1"/>
    <col min="7162" max="7162" width="13.7109375" style="2" customWidth="1"/>
    <col min="7163" max="7163" width="11.140625" style="2" customWidth="1"/>
    <col min="7164" max="7164" width="14" style="2" customWidth="1"/>
    <col min="7165" max="7166" width="16" style="2" customWidth="1"/>
    <col min="7167" max="7167" width="12.7109375" style="2" customWidth="1"/>
    <col min="7168" max="7168" width="13.7109375" style="2" customWidth="1"/>
    <col min="7169" max="7175" width="16" style="2" customWidth="1"/>
    <col min="7176" max="7176" width="16.5703125" style="2" customWidth="1"/>
    <col min="7177" max="7415" width="12.7109375" style="2"/>
    <col min="7416" max="7416" width="14.85546875" style="2" customWidth="1"/>
    <col min="7417" max="7417" width="46.28515625" style="2" bestFit="1" customWidth="1"/>
    <col min="7418" max="7418" width="13.7109375" style="2" customWidth="1"/>
    <col min="7419" max="7419" width="11.140625" style="2" customWidth="1"/>
    <col min="7420" max="7420" width="14" style="2" customWidth="1"/>
    <col min="7421" max="7422" width="16" style="2" customWidth="1"/>
    <col min="7423" max="7423" width="12.7109375" style="2" customWidth="1"/>
    <col min="7424" max="7424" width="13.7109375" style="2" customWidth="1"/>
    <col min="7425" max="7431" width="16" style="2" customWidth="1"/>
    <col min="7432" max="7432" width="16.5703125" style="2" customWidth="1"/>
    <col min="7433" max="7671" width="12.7109375" style="2"/>
    <col min="7672" max="7672" width="14.85546875" style="2" customWidth="1"/>
    <col min="7673" max="7673" width="46.28515625" style="2" bestFit="1" customWidth="1"/>
    <col min="7674" max="7674" width="13.7109375" style="2" customWidth="1"/>
    <col min="7675" max="7675" width="11.140625" style="2" customWidth="1"/>
    <col min="7676" max="7676" width="14" style="2" customWidth="1"/>
    <col min="7677" max="7678" width="16" style="2" customWidth="1"/>
    <col min="7679" max="7679" width="12.7109375" style="2" customWidth="1"/>
    <col min="7680" max="7680" width="13.7109375" style="2" customWidth="1"/>
    <col min="7681" max="7687" width="16" style="2" customWidth="1"/>
    <col min="7688" max="7688" width="16.5703125" style="2" customWidth="1"/>
    <col min="7689" max="7927" width="12.7109375" style="2"/>
    <col min="7928" max="7928" width="14.85546875" style="2" customWidth="1"/>
    <col min="7929" max="7929" width="46.28515625" style="2" bestFit="1" customWidth="1"/>
    <col min="7930" max="7930" width="13.7109375" style="2" customWidth="1"/>
    <col min="7931" max="7931" width="11.140625" style="2" customWidth="1"/>
    <col min="7932" max="7932" width="14" style="2" customWidth="1"/>
    <col min="7933" max="7934" width="16" style="2" customWidth="1"/>
    <col min="7935" max="7935" width="12.7109375" style="2" customWidth="1"/>
    <col min="7936" max="7936" width="13.7109375" style="2" customWidth="1"/>
    <col min="7937" max="7943" width="16" style="2" customWidth="1"/>
    <col min="7944" max="7944" width="16.5703125" style="2" customWidth="1"/>
    <col min="7945" max="8183" width="12.7109375" style="2"/>
    <col min="8184" max="8184" width="14.85546875" style="2" customWidth="1"/>
    <col min="8185" max="8185" width="46.28515625" style="2" bestFit="1" customWidth="1"/>
    <col min="8186" max="8186" width="13.7109375" style="2" customWidth="1"/>
    <col min="8187" max="8187" width="11.140625" style="2" customWidth="1"/>
    <col min="8188" max="8188" width="14" style="2" customWidth="1"/>
    <col min="8189" max="8190" width="16" style="2" customWidth="1"/>
    <col min="8191" max="8191" width="12.7109375" style="2" customWidth="1"/>
    <col min="8192" max="8192" width="13.7109375" style="2" customWidth="1"/>
    <col min="8193" max="8199" width="16" style="2" customWidth="1"/>
    <col min="8200" max="8200" width="16.5703125" style="2" customWidth="1"/>
    <col min="8201" max="8439" width="12.7109375" style="2"/>
    <col min="8440" max="8440" width="14.85546875" style="2" customWidth="1"/>
    <col min="8441" max="8441" width="46.28515625" style="2" bestFit="1" customWidth="1"/>
    <col min="8442" max="8442" width="13.7109375" style="2" customWidth="1"/>
    <col min="8443" max="8443" width="11.140625" style="2" customWidth="1"/>
    <col min="8444" max="8444" width="14" style="2" customWidth="1"/>
    <col min="8445" max="8446" width="16" style="2" customWidth="1"/>
    <col min="8447" max="8447" width="12.7109375" style="2" customWidth="1"/>
    <col min="8448" max="8448" width="13.7109375" style="2" customWidth="1"/>
    <col min="8449" max="8455" width="16" style="2" customWidth="1"/>
    <col min="8456" max="8456" width="16.5703125" style="2" customWidth="1"/>
    <col min="8457" max="8695" width="12.7109375" style="2"/>
    <col min="8696" max="8696" width="14.85546875" style="2" customWidth="1"/>
    <col min="8697" max="8697" width="46.28515625" style="2" bestFit="1" customWidth="1"/>
    <col min="8698" max="8698" width="13.7109375" style="2" customWidth="1"/>
    <col min="8699" max="8699" width="11.140625" style="2" customWidth="1"/>
    <col min="8700" max="8700" width="14" style="2" customWidth="1"/>
    <col min="8701" max="8702" width="16" style="2" customWidth="1"/>
    <col min="8703" max="8703" width="12.7109375" style="2" customWidth="1"/>
    <col min="8704" max="8704" width="13.7109375" style="2" customWidth="1"/>
    <col min="8705" max="8711" width="16" style="2" customWidth="1"/>
    <col min="8712" max="8712" width="16.5703125" style="2" customWidth="1"/>
    <col min="8713" max="8951" width="12.7109375" style="2"/>
    <col min="8952" max="8952" width="14.85546875" style="2" customWidth="1"/>
    <col min="8953" max="8953" width="46.28515625" style="2" bestFit="1" customWidth="1"/>
    <col min="8954" max="8954" width="13.7109375" style="2" customWidth="1"/>
    <col min="8955" max="8955" width="11.140625" style="2" customWidth="1"/>
    <col min="8956" max="8956" width="14" style="2" customWidth="1"/>
    <col min="8957" max="8958" width="16" style="2" customWidth="1"/>
    <col min="8959" max="8959" width="12.7109375" style="2" customWidth="1"/>
    <col min="8960" max="8960" width="13.7109375" style="2" customWidth="1"/>
    <col min="8961" max="8967" width="16" style="2" customWidth="1"/>
    <col min="8968" max="8968" width="16.5703125" style="2" customWidth="1"/>
    <col min="8969" max="9207" width="12.7109375" style="2"/>
    <col min="9208" max="9208" width="14.85546875" style="2" customWidth="1"/>
    <col min="9209" max="9209" width="46.28515625" style="2" bestFit="1" customWidth="1"/>
    <col min="9210" max="9210" width="13.7109375" style="2" customWidth="1"/>
    <col min="9211" max="9211" width="11.140625" style="2" customWidth="1"/>
    <col min="9212" max="9212" width="14" style="2" customWidth="1"/>
    <col min="9213" max="9214" width="16" style="2" customWidth="1"/>
    <col min="9215" max="9215" width="12.7109375" style="2" customWidth="1"/>
    <col min="9216" max="9216" width="13.7109375" style="2" customWidth="1"/>
    <col min="9217" max="9223" width="16" style="2" customWidth="1"/>
    <col min="9224" max="9224" width="16.5703125" style="2" customWidth="1"/>
    <col min="9225" max="9463" width="12.7109375" style="2"/>
    <col min="9464" max="9464" width="14.85546875" style="2" customWidth="1"/>
    <col min="9465" max="9465" width="46.28515625" style="2" bestFit="1" customWidth="1"/>
    <col min="9466" max="9466" width="13.7109375" style="2" customWidth="1"/>
    <col min="9467" max="9467" width="11.140625" style="2" customWidth="1"/>
    <col min="9468" max="9468" width="14" style="2" customWidth="1"/>
    <col min="9469" max="9470" width="16" style="2" customWidth="1"/>
    <col min="9471" max="9471" width="12.7109375" style="2" customWidth="1"/>
    <col min="9472" max="9472" width="13.7109375" style="2" customWidth="1"/>
    <col min="9473" max="9479" width="16" style="2" customWidth="1"/>
    <col min="9480" max="9480" width="16.5703125" style="2" customWidth="1"/>
    <col min="9481" max="9719" width="12.7109375" style="2"/>
    <col min="9720" max="9720" width="14.85546875" style="2" customWidth="1"/>
    <col min="9721" max="9721" width="46.28515625" style="2" bestFit="1" customWidth="1"/>
    <col min="9722" max="9722" width="13.7109375" style="2" customWidth="1"/>
    <col min="9723" max="9723" width="11.140625" style="2" customWidth="1"/>
    <col min="9724" max="9724" width="14" style="2" customWidth="1"/>
    <col min="9725" max="9726" width="16" style="2" customWidth="1"/>
    <col min="9727" max="9727" width="12.7109375" style="2" customWidth="1"/>
    <col min="9728" max="9728" width="13.7109375" style="2" customWidth="1"/>
    <col min="9729" max="9735" width="16" style="2" customWidth="1"/>
    <col min="9736" max="9736" width="16.5703125" style="2" customWidth="1"/>
    <col min="9737" max="9975" width="12.7109375" style="2"/>
    <col min="9976" max="9976" width="14.85546875" style="2" customWidth="1"/>
    <col min="9977" max="9977" width="46.28515625" style="2" bestFit="1" customWidth="1"/>
    <col min="9978" max="9978" width="13.7109375" style="2" customWidth="1"/>
    <col min="9979" max="9979" width="11.140625" style="2" customWidth="1"/>
    <col min="9980" max="9980" width="14" style="2" customWidth="1"/>
    <col min="9981" max="9982" width="16" style="2" customWidth="1"/>
    <col min="9983" max="9983" width="12.7109375" style="2" customWidth="1"/>
    <col min="9984" max="9984" width="13.7109375" style="2" customWidth="1"/>
    <col min="9985" max="9991" width="16" style="2" customWidth="1"/>
    <col min="9992" max="9992" width="16.5703125" style="2" customWidth="1"/>
    <col min="9993" max="10231" width="12.7109375" style="2"/>
    <col min="10232" max="10232" width="14.85546875" style="2" customWidth="1"/>
    <col min="10233" max="10233" width="46.28515625" style="2" bestFit="1" customWidth="1"/>
    <col min="10234" max="10234" width="13.7109375" style="2" customWidth="1"/>
    <col min="10235" max="10235" width="11.140625" style="2" customWidth="1"/>
    <col min="10236" max="10236" width="14" style="2" customWidth="1"/>
    <col min="10237" max="10238" width="16" style="2" customWidth="1"/>
    <col min="10239" max="10239" width="12.7109375" style="2" customWidth="1"/>
    <col min="10240" max="10240" width="13.7109375" style="2" customWidth="1"/>
    <col min="10241" max="10247" width="16" style="2" customWidth="1"/>
    <col min="10248" max="10248" width="16.5703125" style="2" customWidth="1"/>
    <col min="10249" max="10487" width="12.7109375" style="2"/>
    <col min="10488" max="10488" width="14.85546875" style="2" customWidth="1"/>
    <col min="10489" max="10489" width="46.28515625" style="2" bestFit="1" customWidth="1"/>
    <col min="10490" max="10490" width="13.7109375" style="2" customWidth="1"/>
    <col min="10491" max="10491" width="11.140625" style="2" customWidth="1"/>
    <col min="10492" max="10492" width="14" style="2" customWidth="1"/>
    <col min="10493" max="10494" width="16" style="2" customWidth="1"/>
    <col min="10495" max="10495" width="12.7109375" style="2" customWidth="1"/>
    <col min="10496" max="10496" width="13.7109375" style="2" customWidth="1"/>
    <col min="10497" max="10503" width="16" style="2" customWidth="1"/>
    <col min="10504" max="10504" width="16.5703125" style="2" customWidth="1"/>
    <col min="10505" max="10743" width="12.7109375" style="2"/>
    <col min="10744" max="10744" width="14.85546875" style="2" customWidth="1"/>
    <col min="10745" max="10745" width="46.28515625" style="2" bestFit="1" customWidth="1"/>
    <col min="10746" max="10746" width="13.7109375" style="2" customWidth="1"/>
    <col min="10747" max="10747" width="11.140625" style="2" customWidth="1"/>
    <col min="10748" max="10748" width="14" style="2" customWidth="1"/>
    <col min="10749" max="10750" width="16" style="2" customWidth="1"/>
    <col min="10751" max="10751" width="12.7109375" style="2" customWidth="1"/>
    <col min="10752" max="10752" width="13.7109375" style="2" customWidth="1"/>
    <col min="10753" max="10759" width="16" style="2" customWidth="1"/>
    <col min="10760" max="10760" width="16.5703125" style="2" customWidth="1"/>
    <col min="10761" max="10999" width="12.7109375" style="2"/>
    <col min="11000" max="11000" width="14.85546875" style="2" customWidth="1"/>
    <col min="11001" max="11001" width="46.28515625" style="2" bestFit="1" customWidth="1"/>
    <col min="11002" max="11002" width="13.7109375" style="2" customWidth="1"/>
    <col min="11003" max="11003" width="11.140625" style="2" customWidth="1"/>
    <col min="11004" max="11004" width="14" style="2" customWidth="1"/>
    <col min="11005" max="11006" width="16" style="2" customWidth="1"/>
    <col min="11007" max="11007" width="12.7109375" style="2" customWidth="1"/>
    <col min="11008" max="11008" width="13.7109375" style="2" customWidth="1"/>
    <col min="11009" max="11015" width="16" style="2" customWidth="1"/>
    <col min="11016" max="11016" width="16.5703125" style="2" customWidth="1"/>
    <col min="11017" max="11255" width="12.7109375" style="2"/>
    <col min="11256" max="11256" width="14.85546875" style="2" customWidth="1"/>
    <col min="11257" max="11257" width="46.28515625" style="2" bestFit="1" customWidth="1"/>
    <col min="11258" max="11258" width="13.7109375" style="2" customWidth="1"/>
    <col min="11259" max="11259" width="11.140625" style="2" customWidth="1"/>
    <col min="11260" max="11260" width="14" style="2" customWidth="1"/>
    <col min="11261" max="11262" width="16" style="2" customWidth="1"/>
    <col min="11263" max="11263" width="12.7109375" style="2" customWidth="1"/>
    <col min="11264" max="11264" width="13.7109375" style="2" customWidth="1"/>
    <col min="11265" max="11271" width="16" style="2" customWidth="1"/>
    <col min="11272" max="11272" width="16.5703125" style="2" customWidth="1"/>
    <col min="11273" max="11511" width="12.7109375" style="2"/>
    <col min="11512" max="11512" width="14.85546875" style="2" customWidth="1"/>
    <col min="11513" max="11513" width="46.28515625" style="2" bestFit="1" customWidth="1"/>
    <col min="11514" max="11514" width="13.7109375" style="2" customWidth="1"/>
    <col min="11515" max="11515" width="11.140625" style="2" customWidth="1"/>
    <col min="11516" max="11516" width="14" style="2" customWidth="1"/>
    <col min="11517" max="11518" width="16" style="2" customWidth="1"/>
    <col min="11519" max="11519" width="12.7109375" style="2" customWidth="1"/>
    <col min="11520" max="11520" width="13.7109375" style="2" customWidth="1"/>
    <col min="11521" max="11527" width="16" style="2" customWidth="1"/>
    <col min="11528" max="11528" width="16.5703125" style="2" customWidth="1"/>
    <col min="11529" max="11767" width="12.7109375" style="2"/>
    <col min="11768" max="11768" width="14.85546875" style="2" customWidth="1"/>
    <col min="11769" max="11769" width="46.28515625" style="2" bestFit="1" customWidth="1"/>
    <col min="11770" max="11770" width="13.7109375" style="2" customWidth="1"/>
    <col min="11771" max="11771" width="11.140625" style="2" customWidth="1"/>
    <col min="11772" max="11772" width="14" style="2" customWidth="1"/>
    <col min="11773" max="11774" width="16" style="2" customWidth="1"/>
    <col min="11775" max="11775" width="12.7109375" style="2" customWidth="1"/>
    <col min="11776" max="11776" width="13.7109375" style="2" customWidth="1"/>
    <col min="11777" max="11783" width="16" style="2" customWidth="1"/>
    <col min="11784" max="11784" width="16.5703125" style="2" customWidth="1"/>
    <col min="11785" max="12023" width="12.7109375" style="2"/>
    <col min="12024" max="12024" width="14.85546875" style="2" customWidth="1"/>
    <col min="12025" max="12025" width="46.28515625" style="2" bestFit="1" customWidth="1"/>
    <col min="12026" max="12026" width="13.7109375" style="2" customWidth="1"/>
    <col min="12027" max="12027" width="11.140625" style="2" customWidth="1"/>
    <col min="12028" max="12028" width="14" style="2" customWidth="1"/>
    <col min="12029" max="12030" width="16" style="2" customWidth="1"/>
    <col min="12031" max="12031" width="12.7109375" style="2" customWidth="1"/>
    <col min="12032" max="12032" width="13.7109375" style="2" customWidth="1"/>
    <col min="12033" max="12039" width="16" style="2" customWidth="1"/>
    <col min="12040" max="12040" width="16.5703125" style="2" customWidth="1"/>
    <col min="12041" max="12279" width="12.7109375" style="2"/>
    <col min="12280" max="12280" width="14.85546875" style="2" customWidth="1"/>
    <col min="12281" max="12281" width="46.28515625" style="2" bestFit="1" customWidth="1"/>
    <col min="12282" max="12282" width="13.7109375" style="2" customWidth="1"/>
    <col min="12283" max="12283" width="11.140625" style="2" customWidth="1"/>
    <col min="12284" max="12284" width="14" style="2" customWidth="1"/>
    <col min="12285" max="12286" width="16" style="2" customWidth="1"/>
    <col min="12287" max="12287" width="12.7109375" style="2" customWidth="1"/>
    <col min="12288" max="12288" width="13.7109375" style="2" customWidth="1"/>
    <col min="12289" max="12295" width="16" style="2" customWidth="1"/>
    <col min="12296" max="12296" width="16.5703125" style="2" customWidth="1"/>
    <col min="12297" max="12535" width="12.7109375" style="2"/>
    <col min="12536" max="12536" width="14.85546875" style="2" customWidth="1"/>
    <col min="12537" max="12537" width="46.28515625" style="2" bestFit="1" customWidth="1"/>
    <col min="12538" max="12538" width="13.7109375" style="2" customWidth="1"/>
    <col min="12539" max="12539" width="11.140625" style="2" customWidth="1"/>
    <col min="12540" max="12540" width="14" style="2" customWidth="1"/>
    <col min="12541" max="12542" width="16" style="2" customWidth="1"/>
    <col min="12543" max="12543" width="12.7109375" style="2" customWidth="1"/>
    <col min="12544" max="12544" width="13.7109375" style="2" customWidth="1"/>
    <col min="12545" max="12551" width="16" style="2" customWidth="1"/>
    <col min="12552" max="12552" width="16.5703125" style="2" customWidth="1"/>
    <col min="12553" max="12791" width="12.7109375" style="2"/>
    <col min="12792" max="12792" width="14.85546875" style="2" customWidth="1"/>
    <col min="12793" max="12793" width="46.28515625" style="2" bestFit="1" customWidth="1"/>
    <col min="12794" max="12794" width="13.7109375" style="2" customWidth="1"/>
    <col min="12795" max="12795" width="11.140625" style="2" customWidth="1"/>
    <col min="12796" max="12796" width="14" style="2" customWidth="1"/>
    <col min="12797" max="12798" width="16" style="2" customWidth="1"/>
    <col min="12799" max="12799" width="12.7109375" style="2" customWidth="1"/>
    <col min="12800" max="12800" width="13.7109375" style="2" customWidth="1"/>
    <col min="12801" max="12807" width="16" style="2" customWidth="1"/>
    <col min="12808" max="12808" width="16.5703125" style="2" customWidth="1"/>
    <col min="12809" max="13047" width="12.7109375" style="2"/>
    <col min="13048" max="13048" width="14.85546875" style="2" customWidth="1"/>
    <col min="13049" max="13049" width="46.28515625" style="2" bestFit="1" customWidth="1"/>
    <col min="13050" max="13050" width="13.7109375" style="2" customWidth="1"/>
    <col min="13051" max="13051" width="11.140625" style="2" customWidth="1"/>
    <col min="13052" max="13052" width="14" style="2" customWidth="1"/>
    <col min="13053" max="13054" width="16" style="2" customWidth="1"/>
    <col min="13055" max="13055" width="12.7109375" style="2" customWidth="1"/>
    <col min="13056" max="13056" width="13.7109375" style="2" customWidth="1"/>
    <col min="13057" max="13063" width="16" style="2" customWidth="1"/>
    <col min="13064" max="13064" width="16.5703125" style="2" customWidth="1"/>
    <col min="13065" max="13303" width="12.7109375" style="2"/>
    <col min="13304" max="13304" width="14.85546875" style="2" customWidth="1"/>
    <col min="13305" max="13305" width="46.28515625" style="2" bestFit="1" customWidth="1"/>
    <col min="13306" max="13306" width="13.7109375" style="2" customWidth="1"/>
    <col min="13307" max="13307" width="11.140625" style="2" customWidth="1"/>
    <col min="13308" max="13308" width="14" style="2" customWidth="1"/>
    <col min="13309" max="13310" width="16" style="2" customWidth="1"/>
    <col min="13311" max="13311" width="12.7109375" style="2" customWidth="1"/>
    <col min="13312" max="13312" width="13.7109375" style="2" customWidth="1"/>
    <col min="13313" max="13319" width="16" style="2" customWidth="1"/>
    <col min="13320" max="13320" width="16.5703125" style="2" customWidth="1"/>
    <col min="13321" max="13559" width="12.7109375" style="2"/>
    <col min="13560" max="13560" width="14.85546875" style="2" customWidth="1"/>
    <col min="13561" max="13561" width="46.28515625" style="2" bestFit="1" customWidth="1"/>
    <col min="13562" max="13562" width="13.7109375" style="2" customWidth="1"/>
    <col min="13563" max="13563" width="11.140625" style="2" customWidth="1"/>
    <col min="13564" max="13564" width="14" style="2" customWidth="1"/>
    <col min="13565" max="13566" width="16" style="2" customWidth="1"/>
    <col min="13567" max="13567" width="12.7109375" style="2" customWidth="1"/>
    <col min="13568" max="13568" width="13.7109375" style="2" customWidth="1"/>
    <col min="13569" max="13575" width="16" style="2" customWidth="1"/>
    <col min="13576" max="13576" width="16.5703125" style="2" customWidth="1"/>
    <col min="13577" max="13815" width="12.7109375" style="2"/>
    <col min="13816" max="13816" width="14.85546875" style="2" customWidth="1"/>
    <col min="13817" max="13817" width="46.28515625" style="2" bestFit="1" customWidth="1"/>
    <col min="13818" max="13818" width="13.7109375" style="2" customWidth="1"/>
    <col min="13819" max="13819" width="11.140625" style="2" customWidth="1"/>
    <col min="13820" max="13820" width="14" style="2" customWidth="1"/>
    <col min="13821" max="13822" width="16" style="2" customWidth="1"/>
    <col min="13823" max="13823" width="12.7109375" style="2" customWidth="1"/>
    <col min="13824" max="13824" width="13.7109375" style="2" customWidth="1"/>
    <col min="13825" max="13831" width="16" style="2" customWidth="1"/>
    <col min="13832" max="13832" width="16.5703125" style="2" customWidth="1"/>
    <col min="13833" max="14071" width="12.7109375" style="2"/>
    <col min="14072" max="14072" width="14.85546875" style="2" customWidth="1"/>
    <col min="14073" max="14073" width="46.28515625" style="2" bestFit="1" customWidth="1"/>
    <col min="14074" max="14074" width="13.7109375" style="2" customWidth="1"/>
    <col min="14075" max="14075" width="11.140625" style="2" customWidth="1"/>
    <col min="14076" max="14076" width="14" style="2" customWidth="1"/>
    <col min="14077" max="14078" width="16" style="2" customWidth="1"/>
    <col min="14079" max="14079" width="12.7109375" style="2" customWidth="1"/>
    <col min="14080" max="14080" width="13.7109375" style="2" customWidth="1"/>
    <col min="14081" max="14087" width="16" style="2" customWidth="1"/>
    <col min="14088" max="14088" width="16.5703125" style="2" customWidth="1"/>
    <col min="14089" max="14327" width="12.7109375" style="2"/>
    <col min="14328" max="14328" width="14.85546875" style="2" customWidth="1"/>
    <col min="14329" max="14329" width="46.28515625" style="2" bestFit="1" customWidth="1"/>
    <col min="14330" max="14330" width="13.7109375" style="2" customWidth="1"/>
    <col min="14331" max="14331" width="11.140625" style="2" customWidth="1"/>
    <col min="14332" max="14332" width="14" style="2" customWidth="1"/>
    <col min="14333" max="14334" width="16" style="2" customWidth="1"/>
    <col min="14335" max="14335" width="12.7109375" style="2" customWidth="1"/>
    <col min="14336" max="14336" width="13.7109375" style="2" customWidth="1"/>
    <col min="14337" max="14343" width="16" style="2" customWidth="1"/>
    <col min="14344" max="14344" width="16.5703125" style="2" customWidth="1"/>
    <col min="14345" max="14583" width="12.7109375" style="2"/>
    <col min="14584" max="14584" width="14.85546875" style="2" customWidth="1"/>
    <col min="14585" max="14585" width="46.28515625" style="2" bestFit="1" customWidth="1"/>
    <col min="14586" max="14586" width="13.7109375" style="2" customWidth="1"/>
    <col min="14587" max="14587" width="11.140625" style="2" customWidth="1"/>
    <col min="14588" max="14588" width="14" style="2" customWidth="1"/>
    <col min="14589" max="14590" width="16" style="2" customWidth="1"/>
    <col min="14591" max="14591" width="12.7109375" style="2" customWidth="1"/>
    <col min="14592" max="14592" width="13.7109375" style="2" customWidth="1"/>
    <col min="14593" max="14599" width="16" style="2" customWidth="1"/>
    <col min="14600" max="14600" width="16.5703125" style="2" customWidth="1"/>
    <col min="14601" max="14839" width="12.7109375" style="2"/>
    <col min="14840" max="14840" width="14.85546875" style="2" customWidth="1"/>
    <col min="14841" max="14841" width="46.28515625" style="2" bestFit="1" customWidth="1"/>
    <col min="14842" max="14842" width="13.7109375" style="2" customWidth="1"/>
    <col min="14843" max="14843" width="11.140625" style="2" customWidth="1"/>
    <col min="14844" max="14844" width="14" style="2" customWidth="1"/>
    <col min="14845" max="14846" width="16" style="2" customWidth="1"/>
    <col min="14847" max="14847" width="12.7109375" style="2" customWidth="1"/>
    <col min="14848" max="14848" width="13.7109375" style="2" customWidth="1"/>
    <col min="14849" max="14855" width="16" style="2" customWidth="1"/>
    <col min="14856" max="14856" width="16.5703125" style="2" customWidth="1"/>
    <col min="14857" max="15095" width="12.7109375" style="2"/>
    <col min="15096" max="15096" width="14.85546875" style="2" customWidth="1"/>
    <col min="15097" max="15097" width="46.28515625" style="2" bestFit="1" customWidth="1"/>
    <col min="15098" max="15098" width="13.7109375" style="2" customWidth="1"/>
    <col min="15099" max="15099" width="11.140625" style="2" customWidth="1"/>
    <col min="15100" max="15100" width="14" style="2" customWidth="1"/>
    <col min="15101" max="15102" width="16" style="2" customWidth="1"/>
    <col min="15103" max="15103" width="12.7109375" style="2" customWidth="1"/>
    <col min="15104" max="15104" width="13.7109375" style="2" customWidth="1"/>
    <col min="15105" max="15111" width="16" style="2" customWidth="1"/>
    <col min="15112" max="15112" width="16.5703125" style="2" customWidth="1"/>
    <col min="15113" max="15351" width="12.7109375" style="2"/>
    <col min="15352" max="15352" width="14.85546875" style="2" customWidth="1"/>
    <col min="15353" max="15353" width="46.28515625" style="2" bestFit="1" customWidth="1"/>
    <col min="15354" max="15354" width="13.7109375" style="2" customWidth="1"/>
    <col min="15355" max="15355" width="11.140625" style="2" customWidth="1"/>
    <col min="15356" max="15356" width="14" style="2" customWidth="1"/>
    <col min="15357" max="15358" width="16" style="2" customWidth="1"/>
    <col min="15359" max="15359" width="12.7109375" style="2" customWidth="1"/>
    <col min="15360" max="15360" width="13.7109375" style="2" customWidth="1"/>
    <col min="15361" max="15367" width="16" style="2" customWidth="1"/>
    <col min="15368" max="15368" width="16.5703125" style="2" customWidth="1"/>
    <col min="15369" max="15607" width="12.7109375" style="2"/>
    <col min="15608" max="15608" width="14.85546875" style="2" customWidth="1"/>
    <col min="15609" max="15609" width="46.28515625" style="2" bestFit="1" customWidth="1"/>
    <col min="15610" max="15610" width="13.7109375" style="2" customWidth="1"/>
    <col min="15611" max="15611" width="11.140625" style="2" customWidth="1"/>
    <col min="15612" max="15612" width="14" style="2" customWidth="1"/>
    <col min="15613" max="15614" width="16" style="2" customWidth="1"/>
    <col min="15615" max="15615" width="12.7109375" style="2" customWidth="1"/>
    <col min="15616" max="15616" width="13.7109375" style="2" customWidth="1"/>
    <col min="15617" max="15623" width="16" style="2" customWidth="1"/>
    <col min="15624" max="15624" width="16.5703125" style="2" customWidth="1"/>
    <col min="15625" max="15863" width="12.7109375" style="2"/>
    <col min="15864" max="15864" width="14.85546875" style="2" customWidth="1"/>
    <col min="15865" max="15865" width="46.28515625" style="2" bestFit="1" customWidth="1"/>
    <col min="15866" max="15866" width="13.7109375" style="2" customWidth="1"/>
    <col min="15867" max="15867" width="11.140625" style="2" customWidth="1"/>
    <col min="15868" max="15868" width="14" style="2" customWidth="1"/>
    <col min="15869" max="15870" width="16" style="2" customWidth="1"/>
    <col min="15871" max="15871" width="12.7109375" style="2" customWidth="1"/>
    <col min="15872" max="15872" width="13.7109375" style="2" customWidth="1"/>
    <col min="15873" max="15879" width="16" style="2" customWidth="1"/>
    <col min="15880" max="15880" width="16.5703125" style="2" customWidth="1"/>
    <col min="15881" max="16119" width="12.7109375" style="2"/>
    <col min="16120" max="16120" width="14.85546875" style="2" customWidth="1"/>
    <col min="16121" max="16121" width="46.28515625" style="2" bestFit="1" customWidth="1"/>
    <col min="16122" max="16122" width="13.7109375" style="2" customWidth="1"/>
    <col min="16123" max="16123" width="11.140625" style="2" customWidth="1"/>
    <col min="16124" max="16124" width="14" style="2" customWidth="1"/>
    <col min="16125" max="16126" width="16" style="2" customWidth="1"/>
    <col min="16127" max="16127" width="12.7109375" style="2" customWidth="1"/>
    <col min="16128" max="16128" width="13.7109375" style="2" customWidth="1"/>
    <col min="16129" max="16135" width="16" style="2" customWidth="1"/>
    <col min="16136" max="16136" width="16.5703125" style="2" customWidth="1"/>
    <col min="16137" max="16384" width="12.7109375" style="2"/>
  </cols>
  <sheetData>
    <row r="1" spans="1:21" ht="32.25" customHeight="1" x14ac:dyDescent="0.25">
      <c r="A1" s="12"/>
      <c r="B1" s="13"/>
      <c r="C1" s="13" t="s">
        <v>2</v>
      </c>
      <c r="D1" s="13"/>
      <c r="E1" s="13"/>
      <c r="F1" s="13"/>
      <c r="G1" s="1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 customHeight="1" x14ac:dyDescent="0.25">
      <c r="A2" s="14"/>
      <c r="B2" s="15" t="s">
        <v>3</v>
      </c>
      <c r="C2" s="16"/>
      <c r="D2" s="16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4"/>
      <c r="T2" s="4"/>
      <c r="U2" s="1"/>
    </row>
    <row r="3" spans="1:21" ht="24.75" customHeight="1" x14ac:dyDescent="0.2">
      <c r="A3" s="80" t="s">
        <v>21</v>
      </c>
      <c r="B3" s="81"/>
      <c r="C3" s="81"/>
      <c r="D3" s="81"/>
      <c r="E3" s="81"/>
      <c r="F3" s="81"/>
      <c r="G3" s="8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4"/>
      <c r="T3" s="4"/>
      <c r="U3" s="1"/>
    </row>
    <row r="4" spans="1:21" ht="15" customHeight="1" x14ac:dyDescent="0.2">
      <c r="A4" s="82"/>
      <c r="B4" s="83"/>
      <c r="C4" s="83"/>
      <c r="D4" s="83"/>
      <c r="E4" s="83"/>
      <c r="F4" s="83"/>
      <c r="G4" s="8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4"/>
      <c r="T4" s="4"/>
      <c r="U4" s="1"/>
    </row>
    <row r="5" spans="1:21" ht="32.25" customHeight="1" x14ac:dyDescent="0.2">
      <c r="A5" s="84" t="s">
        <v>22</v>
      </c>
      <c r="B5" s="85"/>
      <c r="C5" s="78"/>
      <c r="D5" s="78"/>
      <c r="E5" s="78"/>
      <c r="F5" s="78"/>
      <c r="G5" s="7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4"/>
      <c r="T5" s="4"/>
      <c r="U5" s="1"/>
    </row>
    <row r="6" spans="1:21" ht="19.5" customHeight="1" x14ac:dyDescent="0.25">
      <c r="A6" s="18" t="s">
        <v>0</v>
      </c>
      <c r="B6" s="19" t="s">
        <v>1</v>
      </c>
      <c r="C6" s="19" t="s">
        <v>4</v>
      </c>
      <c r="D6" s="19" t="s">
        <v>5</v>
      </c>
      <c r="E6" s="19" t="s">
        <v>6</v>
      </c>
      <c r="F6" s="19" t="s">
        <v>7</v>
      </c>
      <c r="G6" s="20" t="s">
        <v>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4"/>
      <c r="T6" s="4"/>
      <c r="U6" s="1"/>
    </row>
    <row r="7" spans="1:21" ht="12" customHeight="1" x14ac:dyDescent="0.25">
      <c r="A7" s="21"/>
      <c r="B7" s="22"/>
      <c r="C7" s="23"/>
      <c r="D7" s="24"/>
      <c r="E7" s="25"/>
      <c r="F7" s="25"/>
      <c r="G7" s="25"/>
      <c r="H7" s="6"/>
      <c r="I7" s="7"/>
      <c r="J7" s="7"/>
      <c r="K7" s="7"/>
      <c r="L7" s="7"/>
      <c r="M7" s="7"/>
      <c r="N7" s="7"/>
      <c r="O7" s="7"/>
      <c r="P7" s="7"/>
      <c r="Q7" s="7"/>
      <c r="R7" s="7"/>
      <c r="S7" s="8"/>
      <c r="T7" s="1"/>
      <c r="U7" s="1"/>
    </row>
    <row r="8" spans="1:21" ht="18" x14ac:dyDescent="0.25">
      <c r="A8" s="26">
        <v>1</v>
      </c>
      <c r="B8" s="22" t="s">
        <v>18</v>
      </c>
      <c r="C8" s="27">
        <v>24733.72</v>
      </c>
      <c r="D8" s="24">
        <f t="shared" ref="D8:D25" si="0">C8/(SUM($C$7:$C$26))</f>
        <v>7.662565709088115E-2</v>
      </c>
      <c r="E8" s="25">
        <v>0.4</v>
      </c>
      <c r="F8" s="25">
        <v>0.3</v>
      </c>
      <c r="G8" s="25">
        <v>0.3</v>
      </c>
      <c r="H8" s="6">
        <f>E8+F8+G8</f>
        <v>1</v>
      </c>
      <c r="I8" s="7"/>
      <c r="J8" s="7"/>
      <c r="K8" s="7"/>
      <c r="L8" s="7"/>
      <c r="M8" s="7"/>
      <c r="N8" s="7"/>
      <c r="O8" s="7"/>
      <c r="P8" s="7"/>
      <c r="Q8" s="7"/>
      <c r="R8" s="7"/>
      <c r="S8" s="8"/>
      <c r="T8" s="1"/>
      <c r="U8" s="1"/>
    </row>
    <row r="9" spans="1:21" ht="18" x14ac:dyDescent="0.25">
      <c r="A9" s="21"/>
      <c r="B9" s="22"/>
      <c r="C9" s="27"/>
      <c r="D9" s="24">
        <f t="shared" si="0"/>
        <v>0</v>
      </c>
      <c r="E9" s="28">
        <f t="shared" ref="E9:G9" si="1">E8*$C8</f>
        <v>9893.4880000000012</v>
      </c>
      <c r="F9" s="28">
        <f t="shared" si="1"/>
        <v>7420.116</v>
      </c>
      <c r="G9" s="28">
        <f t="shared" si="1"/>
        <v>7420.116</v>
      </c>
      <c r="H9" s="6">
        <f t="shared" ref="H9:H26" si="2">E9+F9+G9</f>
        <v>24733.72</v>
      </c>
      <c r="I9" s="7"/>
      <c r="J9" s="7"/>
      <c r="K9" s="7"/>
      <c r="L9" s="7"/>
      <c r="M9" s="7"/>
      <c r="N9" s="7"/>
      <c r="O9" s="7"/>
      <c r="P9" s="7"/>
      <c r="Q9" s="7"/>
      <c r="R9" s="7"/>
      <c r="S9" s="8"/>
      <c r="T9" s="1"/>
      <c r="U9" s="1"/>
    </row>
    <row r="10" spans="1:21" ht="18" x14ac:dyDescent="0.25">
      <c r="A10" s="26">
        <v>2</v>
      </c>
      <c r="B10" s="22" t="s">
        <v>19</v>
      </c>
      <c r="C10" s="27">
        <v>1383.36</v>
      </c>
      <c r="D10" s="24">
        <f t="shared" si="0"/>
        <v>4.2856824203250194E-3</v>
      </c>
      <c r="E10" s="25">
        <v>1</v>
      </c>
      <c r="F10" s="25">
        <v>0</v>
      </c>
      <c r="G10" s="25">
        <v>0</v>
      </c>
      <c r="H10" s="6">
        <f t="shared" si="2"/>
        <v>1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8"/>
      <c r="T10" s="1"/>
      <c r="U10" s="1"/>
    </row>
    <row r="11" spans="1:21" ht="18" x14ac:dyDescent="0.25">
      <c r="A11" s="21"/>
      <c r="B11" s="22"/>
      <c r="C11" s="27"/>
      <c r="D11" s="24">
        <f t="shared" si="0"/>
        <v>0</v>
      </c>
      <c r="E11" s="28">
        <f t="shared" ref="E11:G11" si="3">E10*$C10</f>
        <v>1383.36</v>
      </c>
      <c r="F11" s="28">
        <f t="shared" si="3"/>
        <v>0</v>
      </c>
      <c r="G11" s="28">
        <f t="shared" si="3"/>
        <v>0</v>
      </c>
      <c r="H11" s="6">
        <f t="shared" si="2"/>
        <v>1383.36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8"/>
      <c r="T11" s="1"/>
      <c r="U11" s="1"/>
    </row>
    <row r="12" spans="1:21" ht="18" x14ac:dyDescent="0.25">
      <c r="A12" s="26">
        <v>3</v>
      </c>
      <c r="B12" s="22" t="s">
        <v>23</v>
      </c>
      <c r="C12" s="27">
        <v>1542.2800000000002</v>
      </c>
      <c r="D12" s="24">
        <f t="shared" ref="D12:D13" si="4">C12/(SUM($C$7:$C$26))</f>
        <v>4.7780203874760521E-3</v>
      </c>
      <c r="E12" s="79">
        <v>0.3</v>
      </c>
      <c r="F12" s="79">
        <v>0.4</v>
      </c>
      <c r="G12" s="79">
        <v>0.3</v>
      </c>
      <c r="H12" s="6">
        <f t="shared" si="2"/>
        <v>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8"/>
      <c r="T12" s="1"/>
      <c r="U12" s="1"/>
    </row>
    <row r="13" spans="1:21" ht="18" x14ac:dyDescent="0.25">
      <c r="A13" s="21"/>
      <c r="B13" s="22"/>
      <c r="C13" s="27"/>
      <c r="D13" s="24">
        <f t="shared" si="4"/>
        <v>0</v>
      </c>
      <c r="E13" s="28">
        <f t="shared" ref="E13:G13" si="5">E12*$C12</f>
        <v>462.68400000000003</v>
      </c>
      <c r="F13" s="28">
        <f t="shared" si="5"/>
        <v>616.91200000000015</v>
      </c>
      <c r="G13" s="28">
        <f t="shared" si="5"/>
        <v>462.68400000000003</v>
      </c>
      <c r="H13" s="6">
        <f t="shared" si="2"/>
        <v>1542.2800000000002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8"/>
      <c r="T13" s="1"/>
      <c r="U13" s="1"/>
    </row>
    <row r="14" spans="1:21" ht="18" x14ac:dyDescent="0.25">
      <c r="A14" s="26">
        <v>4</v>
      </c>
      <c r="B14" s="22" t="s">
        <v>24</v>
      </c>
      <c r="C14" s="27">
        <v>903.83999999999992</v>
      </c>
      <c r="D14" s="24">
        <f t="shared" ref="D14:D15" si="6">C14/(SUM($C$7:$C$26))</f>
        <v>2.8001179727522594E-3</v>
      </c>
      <c r="E14" s="79">
        <v>0.3</v>
      </c>
      <c r="F14" s="79">
        <v>0.5</v>
      </c>
      <c r="G14" s="79">
        <v>0.2</v>
      </c>
      <c r="H14" s="6">
        <f t="shared" si="2"/>
        <v>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8"/>
      <c r="T14" s="1"/>
      <c r="U14" s="1"/>
    </row>
    <row r="15" spans="1:21" ht="18" x14ac:dyDescent="0.25">
      <c r="A15" s="21"/>
      <c r="B15" s="22"/>
      <c r="C15" s="27"/>
      <c r="D15" s="24">
        <f t="shared" si="6"/>
        <v>0</v>
      </c>
      <c r="E15" s="28">
        <f t="shared" ref="E15:G15" si="7">E14*$C14</f>
        <v>271.15199999999999</v>
      </c>
      <c r="F15" s="28">
        <f t="shared" si="7"/>
        <v>451.91999999999996</v>
      </c>
      <c r="G15" s="28">
        <f t="shared" si="7"/>
        <v>180.768</v>
      </c>
      <c r="H15" s="6">
        <f t="shared" si="2"/>
        <v>903.83999999999992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8"/>
      <c r="T15" s="1"/>
      <c r="U15" s="1"/>
    </row>
    <row r="16" spans="1:21" ht="18" x14ac:dyDescent="0.25">
      <c r="A16" s="26">
        <v>5</v>
      </c>
      <c r="B16" s="22" t="s">
        <v>25</v>
      </c>
      <c r="C16" s="27">
        <v>37454.909999999996</v>
      </c>
      <c r="D16" s="24">
        <f t="shared" ref="D16:D17" si="8">C16/(SUM($C$7:$C$26))</f>
        <v>0.1160362084647928</v>
      </c>
      <c r="E16" s="79">
        <v>0.4</v>
      </c>
      <c r="F16" s="79">
        <v>0.3</v>
      </c>
      <c r="G16" s="79">
        <v>0.3</v>
      </c>
      <c r="H16" s="6">
        <f t="shared" si="2"/>
        <v>1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8"/>
      <c r="T16" s="1"/>
      <c r="U16" s="1"/>
    </row>
    <row r="17" spans="1:21" ht="18" x14ac:dyDescent="0.25">
      <c r="A17" s="21"/>
      <c r="B17" s="22"/>
      <c r="C17" s="27"/>
      <c r="D17" s="24">
        <f t="shared" si="8"/>
        <v>0</v>
      </c>
      <c r="E17" s="28">
        <f t="shared" ref="E17:G17" si="9">E16*$C16</f>
        <v>14981.964</v>
      </c>
      <c r="F17" s="28">
        <f t="shared" si="9"/>
        <v>11236.472999999998</v>
      </c>
      <c r="G17" s="28">
        <f t="shared" si="9"/>
        <v>11236.472999999998</v>
      </c>
      <c r="H17" s="6">
        <f t="shared" si="2"/>
        <v>37454.909999999996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8"/>
      <c r="T17" s="1"/>
      <c r="U17" s="1"/>
    </row>
    <row r="18" spans="1:21" ht="18" x14ac:dyDescent="0.25">
      <c r="A18" s="26">
        <v>11</v>
      </c>
      <c r="B18" s="22" t="s">
        <v>26</v>
      </c>
      <c r="C18" s="27">
        <v>651.78</v>
      </c>
      <c r="D18" s="24">
        <f t="shared" ref="D18:D19" si="10">C18/(SUM($C$7:$C$26))</f>
        <v>2.0192300543021638E-3</v>
      </c>
      <c r="E18" s="79">
        <v>0.3</v>
      </c>
      <c r="F18" s="79">
        <v>0.4</v>
      </c>
      <c r="G18" s="79">
        <v>0.3</v>
      </c>
      <c r="H18" s="6">
        <f t="shared" si="2"/>
        <v>1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8"/>
      <c r="T18" s="1"/>
      <c r="U18" s="1"/>
    </row>
    <row r="19" spans="1:21" ht="18" x14ac:dyDescent="0.25">
      <c r="A19" s="21"/>
      <c r="B19" s="22"/>
      <c r="C19" s="27"/>
      <c r="D19" s="24">
        <f t="shared" si="10"/>
        <v>0</v>
      </c>
      <c r="E19" s="28">
        <f t="shared" ref="E19:G19" si="11">E18*$C18</f>
        <v>195.53399999999999</v>
      </c>
      <c r="F19" s="28">
        <f t="shared" si="11"/>
        <v>260.71199999999999</v>
      </c>
      <c r="G19" s="28">
        <f t="shared" si="11"/>
        <v>195.53399999999999</v>
      </c>
      <c r="H19" s="6">
        <f t="shared" si="2"/>
        <v>651.78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8"/>
      <c r="T19" s="1"/>
      <c r="U19" s="1"/>
    </row>
    <row r="20" spans="1:21" ht="18" x14ac:dyDescent="0.25">
      <c r="A20" s="26">
        <v>13</v>
      </c>
      <c r="B20" s="22" t="s">
        <v>27</v>
      </c>
      <c r="C20" s="27">
        <v>886.51</v>
      </c>
      <c r="D20" s="24">
        <f t="shared" ref="D20:D21" si="12">C20/(SUM($C$7:$C$26))</f>
        <v>2.7464292175878534E-3</v>
      </c>
      <c r="E20" s="79">
        <v>0</v>
      </c>
      <c r="F20" s="79">
        <v>0</v>
      </c>
      <c r="G20" s="79">
        <v>1</v>
      </c>
      <c r="H20" s="6">
        <f t="shared" si="2"/>
        <v>1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  <c r="T20" s="1"/>
      <c r="U20" s="1"/>
    </row>
    <row r="21" spans="1:21" ht="18" x14ac:dyDescent="0.25">
      <c r="A21" s="21"/>
      <c r="B21" s="22"/>
      <c r="C21" s="27"/>
      <c r="D21" s="24">
        <f t="shared" si="12"/>
        <v>0</v>
      </c>
      <c r="E21" s="28">
        <f t="shared" ref="E21:G21" si="13">E20*$C20</f>
        <v>0</v>
      </c>
      <c r="F21" s="28">
        <f t="shared" si="13"/>
        <v>0</v>
      </c>
      <c r="G21" s="28">
        <f t="shared" si="13"/>
        <v>886.51</v>
      </c>
      <c r="H21" s="6">
        <f t="shared" si="2"/>
        <v>886.51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1"/>
      <c r="U21" s="1"/>
    </row>
    <row r="22" spans="1:21" ht="18" x14ac:dyDescent="0.25">
      <c r="A22" s="26">
        <v>15</v>
      </c>
      <c r="B22" s="22" t="s">
        <v>28</v>
      </c>
      <c r="C22" s="27">
        <v>48555.66</v>
      </c>
      <c r="D22" s="24">
        <f t="shared" ref="D22:D23" si="14">C22/(SUM($C$7:$C$26))</f>
        <v>0.15042659789879623</v>
      </c>
      <c r="E22" s="79">
        <v>0.2</v>
      </c>
      <c r="F22" s="79">
        <v>0.5</v>
      </c>
      <c r="G22" s="79">
        <v>0.3</v>
      </c>
      <c r="H22" s="6">
        <f t="shared" si="2"/>
        <v>1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  <c r="T22" s="1"/>
      <c r="U22" s="1"/>
    </row>
    <row r="23" spans="1:21" ht="18" x14ac:dyDescent="0.25">
      <c r="A23" s="21"/>
      <c r="B23" s="22"/>
      <c r="C23" s="27"/>
      <c r="D23" s="24">
        <f t="shared" si="14"/>
        <v>0</v>
      </c>
      <c r="E23" s="28">
        <f t="shared" ref="E23:G23" si="15">E22*$C22</f>
        <v>9711.1320000000014</v>
      </c>
      <c r="F23" s="28">
        <f t="shared" si="15"/>
        <v>24277.83</v>
      </c>
      <c r="G23" s="28">
        <f t="shared" si="15"/>
        <v>14566.698</v>
      </c>
      <c r="H23" s="6">
        <f t="shared" si="2"/>
        <v>48555.66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8"/>
      <c r="T23" s="1"/>
      <c r="U23" s="1"/>
    </row>
    <row r="24" spans="1:21" ht="18" x14ac:dyDescent="0.25">
      <c r="A24" s="26">
        <v>21</v>
      </c>
      <c r="B24" s="22" t="s">
        <v>29</v>
      </c>
      <c r="C24" s="27">
        <v>206674.34000000003</v>
      </c>
      <c r="D24" s="24">
        <f t="shared" si="0"/>
        <v>0.64028205649308645</v>
      </c>
      <c r="E24" s="79">
        <v>0</v>
      </c>
      <c r="F24" s="79">
        <v>0.4</v>
      </c>
      <c r="G24" s="79">
        <v>0.6</v>
      </c>
      <c r="H24" s="6">
        <f t="shared" si="2"/>
        <v>1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  <c r="T24" s="8"/>
      <c r="U24" s="1"/>
    </row>
    <row r="25" spans="1:21" ht="18" x14ac:dyDescent="0.25">
      <c r="A25" s="26"/>
      <c r="B25" s="22"/>
      <c r="C25" s="27"/>
      <c r="D25" s="24">
        <f t="shared" si="0"/>
        <v>0</v>
      </c>
      <c r="E25" s="28">
        <f t="shared" ref="E25:G25" si="16">E24*$C24</f>
        <v>0</v>
      </c>
      <c r="F25" s="28">
        <f t="shared" si="16"/>
        <v>82669.736000000019</v>
      </c>
      <c r="G25" s="28">
        <f t="shared" si="16"/>
        <v>124004.60400000001</v>
      </c>
      <c r="H25" s="6">
        <f t="shared" si="2"/>
        <v>206674.34000000003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8"/>
      <c r="T25" s="8"/>
      <c r="U25" s="1"/>
    </row>
    <row r="26" spans="1:21" ht="19.5" x14ac:dyDescent="0.35">
      <c r="A26" s="14"/>
      <c r="B26" s="29"/>
      <c r="C26" s="30"/>
      <c r="D26" s="31"/>
      <c r="E26" s="32"/>
      <c r="F26" s="32"/>
      <c r="G26" s="32"/>
      <c r="H26" s="6">
        <f t="shared" si="2"/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1"/>
    </row>
    <row r="27" spans="1:21" ht="18" x14ac:dyDescent="0.25">
      <c r="A27" s="33"/>
      <c r="B27" s="34" t="s">
        <v>9</v>
      </c>
      <c r="C27" s="35">
        <f>SUM(C7:C25)</f>
        <v>322786.40000000002</v>
      </c>
      <c r="D27" s="36">
        <f>SUM(D8:D25)</f>
        <v>1</v>
      </c>
      <c r="E27" s="35"/>
      <c r="F27" s="35"/>
      <c r="G27" s="35"/>
      <c r="H27" s="6">
        <f t="shared" ref="H27:H36" si="17">E27+F27+G27</f>
        <v>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1"/>
      <c r="T27" s="1"/>
      <c r="U27" s="1"/>
    </row>
    <row r="28" spans="1:21" ht="18" x14ac:dyDescent="0.25">
      <c r="A28" s="21"/>
      <c r="B28" s="37" t="s">
        <v>20</v>
      </c>
      <c r="C28" s="23">
        <f>C27*0.2592</f>
        <v>83666.234880000004</v>
      </c>
      <c r="D28" s="38"/>
      <c r="E28" s="39"/>
      <c r="F28" s="39"/>
      <c r="G28" s="39"/>
      <c r="H28" s="6">
        <f t="shared" si="17"/>
        <v>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1"/>
      <c r="T28" s="1"/>
      <c r="U28" s="1"/>
    </row>
    <row r="29" spans="1:21" ht="18" x14ac:dyDescent="0.25">
      <c r="A29" s="21"/>
      <c r="B29" s="40" t="s">
        <v>10</v>
      </c>
      <c r="C29" s="41">
        <f>SUM(C27:C28)</f>
        <v>406452.63488000003</v>
      </c>
      <c r="D29" s="42"/>
      <c r="E29" s="43"/>
      <c r="F29" s="39"/>
      <c r="G29" s="39"/>
      <c r="H29" s="6">
        <f t="shared" si="17"/>
        <v>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1"/>
      <c r="T29" s="1"/>
      <c r="U29" s="1"/>
    </row>
    <row r="30" spans="1:21" ht="18" x14ac:dyDescent="0.25">
      <c r="A30" s="44"/>
      <c r="B30" s="45"/>
      <c r="C30" s="46" t="s">
        <v>11</v>
      </c>
      <c r="D30" s="47"/>
      <c r="E30" s="48"/>
      <c r="F30" s="49"/>
      <c r="G30" s="49"/>
      <c r="H30" s="6">
        <f t="shared" si="17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" x14ac:dyDescent="0.25">
      <c r="A31" s="33"/>
      <c r="B31" s="50" t="s">
        <v>12</v>
      </c>
      <c r="C31" s="51"/>
      <c r="D31" s="51"/>
      <c r="E31" s="52">
        <f>E9+E11+E13+E15+E17+E19+E21+E23+E25</f>
        <v>36899.313999999998</v>
      </c>
      <c r="F31" s="52">
        <f t="shared" ref="F31:G31" si="18">F9+F11+F13+F15+F17+F19+F21+F23+F25</f>
        <v>126933.69900000002</v>
      </c>
      <c r="G31" s="52">
        <f t="shared" si="18"/>
        <v>158953.38699999999</v>
      </c>
      <c r="H31" s="6">
        <f t="shared" si="17"/>
        <v>322786.40000000002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" x14ac:dyDescent="0.25">
      <c r="A32" s="53" t="s">
        <v>13</v>
      </c>
      <c r="B32" s="37" t="s">
        <v>20</v>
      </c>
      <c r="C32" s="39"/>
      <c r="D32" s="39"/>
      <c r="E32" s="54">
        <f>E31*0.2592</f>
        <v>9564.3021887999985</v>
      </c>
      <c r="F32" s="54">
        <f t="shared" ref="F32:G32" si="19">F31*0.2592</f>
        <v>32901.214780800001</v>
      </c>
      <c r="G32" s="54">
        <f t="shared" si="19"/>
        <v>41200.717910399995</v>
      </c>
      <c r="H32" s="6">
        <f t="shared" si="17"/>
        <v>83666.234880000004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" x14ac:dyDescent="0.25">
      <c r="A33" s="55"/>
      <c r="B33" s="56" t="s">
        <v>14</v>
      </c>
      <c r="C33" s="43"/>
      <c r="D33" s="57"/>
      <c r="E33" s="58">
        <f>SUM(E31:E32)</f>
        <v>46463.616188799999</v>
      </c>
      <c r="F33" s="58">
        <f t="shared" ref="F33:G33" si="20">SUM(F31:F32)</f>
        <v>159834.91378080001</v>
      </c>
      <c r="G33" s="58">
        <f t="shared" si="20"/>
        <v>200154.1049104</v>
      </c>
      <c r="H33" s="6">
        <f t="shared" si="17"/>
        <v>406452.63488000003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" x14ac:dyDescent="0.25">
      <c r="A34" s="21"/>
      <c r="B34" s="59" t="s">
        <v>15</v>
      </c>
      <c r="C34" s="60"/>
      <c r="D34" s="61"/>
      <c r="E34" s="62">
        <f>E32*$C32</f>
        <v>0</v>
      </c>
      <c r="F34" s="62">
        <f>F32*$C32</f>
        <v>0</v>
      </c>
      <c r="G34" s="63">
        <f>G32*$C32</f>
        <v>0</v>
      </c>
      <c r="H34" s="6">
        <f t="shared" si="17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" x14ac:dyDescent="0.25">
      <c r="A35" s="21"/>
      <c r="B35" s="37" t="s">
        <v>20</v>
      </c>
      <c r="C35" s="60"/>
      <c r="D35" s="60"/>
      <c r="E35" s="62"/>
      <c r="F35" s="62"/>
      <c r="G35" s="63"/>
      <c r="H35" s="6">
        <f t="shared" si="17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" x14ac:dyDescent="0.25">
      <c r="A36" s="21"/>
      <c r="B36" s="64" t="s">
        <v>16</v>
      </c>
      <c r="C36" s="39"/>
      <c r="D36" s="39"/>
      <c r="E36" s="58"/>
      <c r="F36" s="58"/>
      <c r="G36" s="65"/>
      <c r="H36" s="6">
        <f t="shared" si="17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" x14ac:dyDescent="0.25">
      <c r="A37" s="66"/>
      <c r="B37" s="51" t="s">
        <v>12</v>
      </c>
      <c r="C37" s="51"/>
      <c r="D37" s="51"/>
      <c r="E37" s="67">
        <f>E31</f>
        <v>36899.313999999998</v>
      </c>
      <c r="F37" s="67">
        <f>E37+F31</f>
        <v>163833.01300000004</v>
      </c>
      <c r="G37" s="67">
        <f>F37+G31</f>
        <v>322786.40000000002</v>
      </c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" x14ac:dyDescent="0.25">
      <c r="A38" s="68" t="s">
        <v>17</v>
      </c>
      <c r="B38" s="37" t="s">
        <v>20</v>
      </c>
      <c r="C38" s="39"/>
      <c r="D38" s="39"/>
      <c r="E38" s="69">
        <f>E37*0.2592</f>
        <v>9564.3021887999985</v>
      </c>
      <c r="F38" s="69">
        <f t="shared" ref="F38:G38" si="21">F37*0.2592</f>
        <v>42465.516969600008</v>
      </c>
      <c r="G38" s="69">
        <f t="shared" si="21"/>
        <v>83666.234880000004</v>
      </c>
      <c r="H38" s="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" x14ac:dyDescent="0.25">
      <c r="A39" s="70"/>
      <c r="B39" s="64" t="s">
        <v>14</v>
      </c>
      <c r="C39" s="43"/>
      <c r="D39" s="57"/>
      <c r="E39" s="71">
        <f>SUM(E37:E38)</f>
        <v>46463.616188799999</v>
      </c>
      <c r="F39" s="71">
        <f t="shared" ref="F39:G39" si="22">SUM(F37:F38)</f>
        <v>206298.52996960003</v>
      </c>
      <c r="G39" s="71">
        <f t="shared" si="22"/>
        <v>406452.63488000003</v>
      </c>
      <c r="H39" s="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" x14ac:dyDescent="0.25">
      <c r="A40" s="21"/>
      <c r="B40" s="60" t="s">
        <v>15</v>
      </c>
      <c r="C40" s="60"/>
      <c r="D40" s="60"/>
      <c r="E40" s="72">
        <f>E38*$C38</f>
        <v>0</v>
      </c>
      <c r="F40" s="72">
        <f>F38*$C38</f>
        <v>0</v>
      </c>
      <c r="G40" s="72">
        <f>G38*$C38</f>
        <v>0</v>
      </c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" x14ac:dyDescent="0.25">
      <c r="A41" s="21"/>
      <c r="B41" s="37" t="s">
        <v>20</v>
      </c>
      <c r="C41" s="60"/>
      <c r="D41" s="60"/>
      <c r="E41" s="73"/>
      <c r="F41" s="73"/>
      <c r="G41" s="73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8.75" thickBot="1" x14ac:dyDescent="0.3">
      <c r="A42" s="74"/>
      <c r="B42" s="75" t="s">
        <v>16</v>
      </c>
      <c r="C42" s="76"/>
      <c r="D42" s="76"/>
      <c r="E42" s="77"/>
      <c r="F42" s="77"/>
      <c r="G42" s="77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">
      <c r="H43" s="6"/>
    </row>
    <row r="44" spans="1:21" x14ac:dyDescent="0.2">
      <c r="H44" s="6"/>
    </row>
    <row r="45" spans="1:21" x14ac:dyDescent="0.2">
      <c r="H45" s="6"/>
    </row>
    <row r="46" spans="1:21" x14ac:dyDescent="0.2">
      <c r="H46" s="6"/>
    </row>
    <row r="47" spans="1:21" x14ac:dyDescent="0.2">
      <c r="H47" s="6"/>
    </row>
    <row r="48" spans="1:21" x14ac:dyDescent="0.2">
      <c r="H48" s="3"/>
    </row>
    <row r="49" spans="8:8" x14ac:dyDescent="0.2">
      <c r="H49" s="3"/>
    </row>
    <row r="50" spans="8:8" x14ac:dyDescent="0.2">
      <c r="H50" s="3"/>
    </row>
    <row r="51" spans="8:8" x14ac:dyDescent="0.2">
      <c r="H51" s="3"/>
    </row>
    <row r="52" spans="8:8" x14ac:dyDescent="0.2">
      <c r="H52" s="9"/>
    </row>
    <row r="53" spans="8:8" x14ac:dyDescent="0.2">
      <c r="H53" s="11"/>
    </row>
    <row r="54" spans="8:8" x14ac:dyDescent="0.2">
      <c r="H54" s="5"/>
    </row>
    <row r="55" spans="8:8" x14ac:dyDescent="0.2">
      <c r="H55" s="5"/>
    </row>
    <row r="56" spans="8:8" x14ac:dyDescent="0.2">
      <c r="H56" s="10"/>
    </row>
    <row r="57" spans="8:8" x14ac:dyDescent="0.2">
      <c r="H57" s="10"/>
    </row>
    <row r="58" spans="8:8" x14ac:dyDescent="0.2">
      <c r="H58" s="5"/>
    </row>
    <row r="59" spans="8:8" x14ac:dyDescent="0.2">
      <c r="H59" s="11"/>
    </row>
    <row r="60" spans="8:8" x14ac:dyDescent="0.2">
      <c r="H60" s="3"/>
    </row>
    <row r="61" spans="8:8" x14ac:dyDescent="0.2">
      <c r="H61" s="3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</sheetData>
  <mergeCells count="2">
    <mergeCell ref="A3:G4"/>
    <mergeCell ref="A5:B5"/>
  </mergeCells>
  <printOptions horizontalCentered="1" verticalCentered="1"/>
  <pageMargins left="0" right="0.15748031496062992" top="0" bottom="0.19685039370078741" header="0.23622047244094491" footer="0.39370078740157483"/>
  <pageSetup paperSize="163" scale="50" fitToWidth="3" orientation="landscape" r:id="rId1"/>
  <headerFooter alignWithMargins="0">
    <oddHeader xml:space="preserve">&amp;C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 </vt:lpstr>
      <vt:lpstr>'CRONOGRAMA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REESTRUTURAÇÃO DO TRANSP. ALTO DA SERRA</dc:title>
  <dc:creator>sobdepop17</dc:creator>
  <cp:lastModifiedBy>Raquel Oliveira do Alto Schneider Coelho</cp:lastModifiedBy>
  <cp:lastPrinted>2020-03-18T15:20:17Z</cp:lastPrinted>
  <dcterms:created xsi:type="dcterms:W3CDTF">2018-08-24T19:25:01Z</dcterms:created>
  <dcterms:modified xsi:type="dcterms:W3CDTF">2020-05-08T13:20:54Z</dcterms:modified>
</cp:coreProperties>
</file>