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TOMADA DE PREÇOS\ANEXOX TP 06\"/>
    </mc:Choice>
  </mc:AlternateContent>
  <bookViews>
    <workbookView xWindow="0" yWindow="0" windowWidth="20490" windowHeight="7665" tabRatio="609"/>
  </bookViews>
  <sheets>
    <sheet name="DESONERADA" sheetId="2" r:id="rId1"/>
    <sheet name="ONERADA " sheetId="3" r:id="rId2"/>
  </sheets>
  <definedNames>
    <definedName name="_xlnm.Print_Area" localSheetId="0">DESONERADA!$A$1:$L$419</definedName>
    <definedName name="_xlnm.Print_Area" localSheetId="1">'ONERADA '!$A$1:$L$419</definedName>
    <definedName name="_xlnm.Print_Titles" localSheetId="0">DESONERADA!$3:$7</definedName>
    <definedName name="_xlnm.Print_Titles" localSheetId="1">'ONERADA 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6" i="3" l="1"/>
  <c r="G415" i="3"/>
  <c r="G417" i="3" s="1"/>
  <c r="E406" i="3" s="1"/>
  <c r="C408" i="3"/>
  <c r="C403" i="3"/>
  <c r="E390" i="3" s="1"/>
  <c r="C396" i="3"/>
  <c r="C409" i="3" s="1"/>
  <c r="C386" i="3"/>
  <c r="E375" i="3" s="1"/>
  <c r="C379" i="3"/>
  <c r="C375" i="3" s="1"/>
  <c r="C371" i="3"/>
  <c r="E362" i="3" s="1"/>
  <c r="C362" i="3"/>
  <c r="C356" i="3"/>
  <c r="C352" i="3"/>
  <c r="F351" i="3"/>
  <c r="F350" i="3"/>
  <c r="F352" i="3" s="1"/>
  <c r="D347" i="3" s="1"/>
  <c r="C343" i="3"/>
  <c r="D338" i="3"/>
  <c r="C333" i="3"/>
  <c r="C334" i="3" s="1"/>
  <c r="C329" i="3" s="1"/>
  <c r="C324" i="3"/>
  <c r="C325" i="3" s="1"/>
  <c r="C320" i="3" s="1"/>
  <c r="C314" i="3"/>
  <c r="C315" i="3" s="1"/>
  <c r="C316" i="3" s="1"/>
  <c r="C310" i="3" s="1"/>
  <c r="C303" i="3"/>
  <c r="C296" i="3"/>
  <c r="C289" i="3"/>
  <c r="C282" i="3"/>
  <c r="C275" i="3"/>
  <c r="C268" i="3"/>
  <c r="D263" i="3"/>
  <c r="C263" i="3"/>
  <c r="C264" i="3" s="1"/>
  <c r="D257" i="3" s="1"/>
  <c r="C251" i="3"/>
  <c r="D240" i="3"/>
  <c r="D234" i="3"/>
  <c r="C198" i="3"/>
  <c r="F197" i="3"/>
  <c r="D196" i="3"/>
  <c r="H197" i="3" s="1"/>
  <c r="H188" i="3"/>
  <c r="F188" i="3"/>
  <c r="D188" i="3"/>
  <c r="J188" i="3" s="1"/>
  <c r="D182" i="3" s="1"/>
  <c r="H178" i="3"/>
  <c r="F178" i="3"/>
  <c r="D178" i="3"/>
  <c r="D194" i="3" s="1"/>
  <c r="D197" i="3" s="1"/>
  <c r="F168" i="3"/>
  <c r="D168" i="3"/>
  <c r="F160" i="3"/>
  <c r="D160" i="3"/>
  <c r="J160" i="3" s="1"/>
  <c r="D156" i="3" s="1"/>
  <c r="C152" i="3"/>
  <c r="H151" i="3"/>
  <c r="F151" i="3"/>
  <c r="D148" i="3"/>
  <c r="D151" i="3" s="1"/>
  <c r="J151" i="3" s="1"/>
  <c r="D146" i="3" s="1"/>
  <c r="F140" i="3"/>
  <c r="F204" i="3" s="1"/>
  <c r="F213" i="3" s="1"/>
  <c r="F221" i="3" s="1"/>
  <c r="F229" i="3" s="1"/>
  <c r="D140" i="3"/>
  <c r="D204" i="3" s="1"/>
  <c r="D213" i="3" s="1"/>
  <c r="F134" i="3"/>
  <c r="D134" i="3"/>
  <c r="J134" i="3" s="1"/>
  <c r="D129" i="3" s="1"/>
  <c r="H125" i="3"/>
  <c r="F125" i="3"/>
  <c r="D125" i="3"/>
  <c r="D111" i="3"/>
  <c r="F115" i="3" s="1"/>
  <c r="J115" i="3" s="1"/>
  <c r="D109" i="3" s="1"/>
  <c r="F105" i="3"/>
  <c r="D101" i="3"/>
  <c r="D105" i="3" s="1"/>
  <c r="G84" i="3"/>
  <c r="D82" i="3"/>
  <c r="F80" i="3"/>
  <c r="H66" i="3"/>
  <c r="D66" i="3"/>
  <c r="J56" i="3"/>
  <c r="D57" i="3" s="1"/>
  <c r="D49" i="3"/>
  <c r="F47" i="3"/>
  <c r="J46" i="3"/>
  <c r="D47" i="3" s="1"/>
  <c r="D39" i="3"/>
  <c r="D34" i="3" s="1"/>
  <c r="D38" i="3"/>
  <c r="H38" i="3" s="1"/>
  <c r="D26" i="3"/>
  <c r="D25" i="3"/>
  <c r="H25" i="3" s="1"/>
  <c r="D21" i="3"/>
  <c r="F16" i="3"/>
  <c r="D16" i="3"/>
  <c r="H16" i="3" s="1"/>
  <c r="D17" i="3" s="1"/>
  <c r="D12" i="3" s="1"/>
  <c r="C403" i="2"/>
  <c r="C386" i="2"/>
  <c r="C371" i="2"/>
  <c r="D39" i="2"/>
  <c r="D38" i="2"/>
  <c r="H38" i="2" s="1"/>
  <c r="D34" i="2"/>
  <c r="D25" i="2"/>
  <c r="H25" i="2" s="1"/>
  <c r="D26" i="2"/>
  <c r="D21" i="2"/>
  <c r="F16" i="2"/>
  <c r="D16" i="2"/>
  <c r="J197" i="3" l="1"/>
  <c r="D192" i="3" s="1"/>
  <c r="C390" i="3"/>
  <c r="H47" i="3"/>
  <c r="D59" i="3" s="1"/>
  <c r="D60" i="3" s="1"/>
  <c r="D54" i="3" s="1"/>
  <c r="J66" i="3"/>
  <c r="D67" i="3" s="1"/>
  <c r="D64" i="3" s="1"/>
  <c r="J125" i="3"/>
  <c r="D119" i="3" s="1"/>
  <c r="H16" i="2"/>
  <c r="D17" i="2" s="1"/>
  <c r="D12" i="2" s="1"/>
  <c r="J105" i="3"/>
  <c r="D99" i="3" s="1"/>
  <c r="J168" i="3"/>
  <c r="D164" i="3" s="1"/>
  <c r="D50" i="3"/>
  <c r="D43" i="3" s="1"/>
  <c r="D221" i="3"/>
  <c r="H213" i="3"/>
  <c r="D214" i="3" s="1"/>
  <c r="H214" i="3" s="1"/>
  <c r="C215" i="3" s="1"/>
  <c r="D210" i="3" s="1"/>
  <c r="C410" i="3"/>
  <c r="C406" i="3" s="1"/>
  <c r="H140" i="3"/>
  <c r="J178" i="3"/>
  <c r="D172" i="3" s="1"/>
  <c r="C252" i="3"/>
  <c r="C253" i="3" s="1"/>
  <c r="D247" i="3" s="1"/>
  <c r="D196" i="2"/>
  <c r="H197" i="2" s="1"/>
  <c r="C198" i="2"/>
  <c r="F197" i="2"/>
  <c r="H188" i="2"/>
  <c r="F188" i="2"/>
  <c r="D188" i="2"/>
  <c r="H178" i="2"/>
  <c r="F178" i="2"/>
  <c r="D178" i="2"/>
  <c r="F168" i="2"/>
  <c r="D168" i="2"/>
  <c r="F160" i="2"/>
  <c r="D160" i="2"/>
  <c r="H151" i="2"/>
  <c r="F151" i="2"/>
  <c r="D148" i="2"/>
  <c r="D151" i="2" s="1"/>
  <c r="J151" i="2" s="1"/>
  <c r="D146" i="2" s="1"/>
  <c r="C152" i="2"/>
  <c r="F134" i="2"/>
  <c r="D134" i="2"/>
  <c r="H125" i="2"/>
  <c r="F125" i="2"/>
  <c r="D125" i="2"/>
  <c r="D111" i="2"/>
  <c r="F94" i="2"/>
  <c r="D90" i="2"/>
  <c r="D94" i="2" s="1"/>
  <c r="H91" i="3" l="1"/>
  <c r="J125" i="2"/>
  <c r="D119" i="2" s="1"/>
  <c r="J188" i="2"/>
  <c r="D182" i="2" s="1"/>
  <c r="H78" i="3"/>
  <c r="J94" i="2"/>
  <c r="D88" i="2" s="1"/>
  <c r="J160" i="2"/>
  <c r="D156" i="2" s="1"/>
  <c r="H204" i="3"/>
  <c r="D205" i="3" s="1"/>
  <c r="H205" i="3" s="1"/>
  <c r="C206" i="3" s="1"/>
  <c r="D202" i="3" s="1"/>
  <c r="D141" i="3"/>
  <c r="H141" i="3" s="1"/>
  <c r="C142" i="3" s="1"/>
  <c r="D229" i="3"/>
  <c r="H229" i="3" s="1"/>
  <c r="C230" i="3" s="1"/>
  <c r="D227" i="3" s="1"/>
  <c r="H221" i="3"/>
  <c r="D222" i="3" s="1"/>
  <c r="H222" i="3" s="1"/>
  <c r="C223" i="3" s="1"/>
  <c r="D219" i="3" s="1"/>
  <c r="D91" i="3"/>
  <c r="D78" i="3"/>
  <c r="F91" i="3"/>
  <c r="F78" i="3"/>
  <c r="J168" i="2"/>
  <c r="D164" i="2" s="1"/>
  <c r="J178" i="2"/>
  <c r="D172" i="2" s="1"/>
  <c r="D194" i="2"/>
  <c r="D197" i="2" s="1"/>
  <c r="J197" i="2" s="1"/>
  <c r="D192" i="2" s="1"/>
  <c r="J134" i="2"/>
  <c r="D129" i="2" s="1"/>
  <c r="F115" i="2"/>
  <c r="J115" i="2" s="1"/>
  <c r="D109" i="2" s="1"/>
  <c r="D138" i="3" l="1"/>
  <c r="C94" i="3"/>
  <c r="J78" i="3"/>
  <c r="D80" i="3" s="1"/>
  <c r="H80" i="3" s="1"/>
  <c r="J91" i="3"/>
  <c r="D92" i="3" s="1"/>
  <c r="H92" i="3" s="1"/>
  <c r="F140" i="2"/>
  <c r="F94" i="3" l="1"/>
  <c r="C82" i="3"/>
  <c r="F82" i="3" s="1"/>
  <c r="C95" i="3"/>
  <c r="D88" i="3" s="1"/>
  <c r="D84" i="3"/>
  <c r="J84" i="3" s="1"/>
  <c r="D72" i="3" s="1"/>
  <c r="F204" i="2"/>
  <c r="F213" i="2" s="1"/>
  <c r="F221" i="2" s="1"/>
  <c r="F229" i="2" s="1"/>
  <c r="D82" i="2"/>
  <c r="D140" i="2"/>
  <c r="H66" i="2"/>
  <c r="J66" i="2" s="1"/>
  <c r="D67" i="2" s="1"/>
  <c r="H101" i="2" s="1"/>
  <c r="D66" i="2"/>
  <c r="D49" i="2"/>
  <c r="J46" i="2"/>
  <c r="J56" i="2"/>
  <c r="D57" i="2" s="1"/>
  <c r="H140" i="2" l="1"/>
  <c r="D204" i="2"/>
  <c r="D213" i="2" s="1"/>
  <c r="D64" i="2"/>
  <c r="H78" i="2"/>
  <c r="C408" i="2"/>
  <c r="C396" i="2"/>
  <c r="C409" i="2" s="1"/>
  <c r="C379" i="2"/>
  <c r="C375" i="2" s="1"/>
  <c r="C362" i="2"/>
  <c r="E375" i="2"/>
  <c r="C343" i="2"/>
  <c r="C296" i="2"/>
  <c r="C289" i="2"/>
  <c r="C282" i="2"/>
  <c r="C275" i="2"/>
  <c r="C268" i="2"/>
  <c r="C303" i="2"/>
  <c r="C324" i="2"/>
  <c r="C325" i="2" s="1"/>
  <c r="C320" i="2" s="1"/>
  <c r="C314" i="2"/>
  <c r="C315" i="2" s="1"/>
  <c r="C316" i="2" s="1"/>
  <c r="C333" i="2"/>
  <c r="C334" i="2" s="1"/>
  <c r="C329" i="2" s="1"/>
  <c r="D234" i="2"/>
  <c r="D221" i="2" l="1"/>
  <c r="H213" i="2"/>
  <c r="D214" i="2" s="1"/>
  <c r="H214" i="2" s="1"/>
  <c r="D141" i="2"/>
  <c r="H141" i="2" s="1"/>
  <c r="C142" i="2" s="1"/>
  <c r="H204" i="2"/>
  <c r="D205" i="2" s="1"/>
  <c r="H205" i="2" s="1"/>
  <c r="C206" i="2" s="1"/>
  <c r="D202" i="2" s="1"/>
  <c r="C310" i="2"/>
  <c r="G415" i="2"/>
  <c r="G416" i="2"/>
  <c r="C251" i="2"/>
  <c r="C252" i="2" s="1"/>
  <c r="D138" i="2" l="1"/>
  <c r="C104" i="2"/>
  <c r="C215" i="2"/>
  <c r="D210" i="2" s="1"/>
  <c r="D229" i="2"/>
  <c r="H229" i="2" s="1"/>
  <c r="H221" i="2"/>
  <c r="D222" i="2" s="1"/>
  <c r="H222" i="2" s="1"/>
  <c r="C223" i="2" s="1"/>
  <c r="D219" i="2" s="1"/>
  <c r="G417" i="2"/>
  <c r="E406" i="2" s="1"/>
  <c r="C253" i="2"/>
  <c r="C410" i="2"/>
  <c r="C406" i="2" s="1"/>
  <c r="E390" i="2"/>
  <c r="C390" i="2"/>
  <c r="E362" i="2"/>
  <c r="C230" i="2" l="1"/>
  <c r="D227" i="2" s="1"/>
  <c r="C82" i="2"/>
  <c r="F82" i="2" s="1"/>
  <c r="F104" i="2"/>
  <c r="C356" i="2"/>
  <c r="F351" i="2"/>
  <c r="F350" i="2"/>
  <c r="C352" i="2"/>
  <c r="D338" i="2"/>
  <c r="D263" i="2"/>
  <c r="C263" i="2"/>
  <c r="D247" i="2"/>
  <c r="F47" i="2"/>
  <c r="D47" i="2"/>
  <c r="D240" i="2"/>
  <c r="F80" i="2"/>
  <c r="G84" i="2"/>
  <c r="H47" i="2" l="1"/>
  <c r="D50" i="2"/>
  <c r="D43" i="2" s="1"/>
  <c r="D78" i="2" s="1"/>
  <c r="D59" i="2"/>
  <c r="D60" i="2" s="1"/>
  <c r="D54" i="2" s="1"/>
  <c r="C264" i="2"/>
  <c r="D257" i="2" s="1"/>
  <c r="F352" i="2"/>
  <c r="D347" i="2" s="1"/>
  <c r="F78" i="2" l="1"/>
  <c r="J78" i="2" s="1"/>
  <c r="D80" i="2" s="1"/>
  <c r="F101" i="2" l="1"/>
  <c r="D101" i="2"/>
  <c r="J101" i="2" l="1"/>
  <c r="D102" i="2" s="1"/>
  <c r="H102" i="2" s="1"/>
  <c r="H80" i="2"/>
  <c r="D84" i="2" s="1"/>
  <c r="C105" i="2" l="1"/>
  <c r="D98" i="2" s="1"/>
  <c r="J84" i="2"/>
  <c r="D72" i="2" s="1"/>
</calcChain>
</file>

<file path=xl/sharedStrings.xml><?xml version="1.0" encoding="utf-8"?>
<sst xmlns="http://schemas.openxmlformats.org/spreadsheetml/2006/main" count="1519" uniqueCount="268">
  <si>
    <t>=</t>
  </si>
  <si>
    <t>x</t>
  </si>
  <si>
    <t>m</t>
  </si>
  <si>
    <t xml:space="preserve">Cliente </t>
  </si>
  <si>
    <t xml:space="preserve">Local </t>
  </si>
  <si>
    <t xml:space="preserve">Projeto </t>
  </si>
  <si>
    <t>Descrição</t>
  </si>
  <si>
    <t>TOTAL</t>
  </si>
  <si>
    <t>UNID.</t>
  </si>
  <si>
    <t>QUANT.</t>
  </si>
  <si>
    <t>unid.</t>
  </si>
  <si>
    <t xml:space="preserve">valor Unitario </t>
  </si>
  <si>
    <t xml:space="preserve">COTAÇÃO </t>
  </si>
  <si>
    <t>H</t>
  </si>
  <si>
    <t>unid</t>
  </si>
  <si>
    <t>ITEM</t>
  </si>
  <si>
    <t>DESCRIÇÃO</t>
  </si>
  <si>
    <t>SUBTOTAL</t>
  </si>
  <si>
    <t>total</t>
  </si>
  <si>
    <t xml:space="preserve">m³        </t>
  </si>
  <si>
    <t>Reaterro de vala/cava compactada a maço, em camadas de 30cm de espessura máxima, com material de boa qualidade, exclusive este</t>
  </si>
  <si>
    <t>-</t>
  </si>
  <si>
    <t>Transporte de carga de qualquer natureza, exclusive as despesas de carga e descarga, tanto de espera do caminhão como do servente ou equipamento auxiliar, à velocidade média de 40km/h, em caminhão basculante a óleo diesel, com capacidade útil de 8t</t>
  </si>
  <si>
    <t xml:space="preserve">t x km    </t>
  </si>
  <si>
    <t>bota fora escavação</t>
  </si>
  <si>
    <t>t</t>
  </si>
  <si>
    <t>km</t>
  </si>
  <si>
    <t>txkm</t>
  </si>
  <si>
    <t>QUADRO</t>
  </si>
  <si>
    <t>NEUTRO</t>
  </si>
  <si>
    <t>TERRA</t>
  </si>
  <si>
    <t xml:space="preserve">M3   </t>
  </si>
  <si>
    <t>03.013.0001-A</t>
  </si>
  <si>
    <t>elétrica</t>
  </si>
  <si>
    <t>PESO ESPECÍFICO DE MATERIAL DE 1ª CATEGORIA</t>
  </si>
  <si>
    <t>DISTÂNCIA ENTRE O HAC E O ATERRO SANITÁRIO DE PEDRO DO RIO</t>
  </si>
  <si>
    <t>KM</t>
  </si>
  <si>
    <t>15.017.0155-A</t>
  </si>
  <si>
    <t>04.005.0121-A</t>
  </si>
  <si>
    <t xml:space="preserve">TERMINAL MECANICO DE PRESSAO PARA LIGACAO DE UM CABO A BARRAMENTO, FABRICADO EM BRONZE,COM BITOLAS DE 1,5 A 10MM2.FORNECIMENTO E COLOCACAO
</t>
  </si>
  <si>
    <t>MÉDIA</t>
  </si>
  <si>
    <t>DISJUNTORES</t>
  </si>
  <si>
    <t>BIPOLAR 10 À 50A</t>
  </si>
  <si>
    <t xml:space="preserve">Disjuntor termomagnético, bipolar, de 10 a 50A x 250V.  FORNECIMENTO e COLOCAÇÃO </t>
  </si>
  <si>
    <t>15.007.0575-A</t>
  </si>
  <si>
    <t>15.001.0026-A</t>
  </si>
  <si>
    <t>caixa de passagem para circuitos elétricos</t>
  </si>
  <si>
    <t>ESCAVACAO MANUAL DE VALA/CAVA EM MATERIAL DE 1¦ CATEGORIA (A(AREIA,ARGILA OU PICARRA),ATE 1,50M DE PROFUNDIDADE,EXCLUSIVE ESCORAMENTO E ESGOTAMENTO</t>
  </si>
  <si>
    <t>subtotal</t>
  </si>
  <si>
    <t>volume de escavação (0,90 x 0,90 x  0,50)</t>
  </si>
  <si>
    <t xml:space="preserve">Caixa de alvenaria em tijolos maciços (7 x 10 x 20cm), em paredes de meia vez, com dimensões de 0,40 x 0,40 x 0,40m, assentada com argamassa de cimento e areia, no traço 1:4, revestida internamente com a mesma argamassa, com fundo de concreto e tampa de concreto armado </t>
  </si>
  <si>
    <r>
      <t>m</t>
    </r>
    <r>
      <rPr>
        <i/>
        <sz val="10"/>
        <color indexed="10"/>
        <rFont val="Arial"/>
        <family val="2"/>
      </rPr>
      <t>³</t>
    </r>
  </si>
  <si>
    <t>quant.</t>
  </si>
  <si>
    <t>descrição</t>
  </si>
  <si>
    <t>elétrica - caixas</t>
  </si>
  <si>
    <t>PREFEITURA MUNICIPAL DE PETRÓPOLIS</t>
  </si>
  <si>
    <t>volume da caixa passagem  (0,40 x 0,40 x 0,40)</t>
  </si>
  <si>
    <t>metros</t>
  </si>
  <si>
    <t>Custo Unitário R$</t>
  </si>
  <si>
    <t>IP 10.30.0563</t>
  </si>
  <si>
    <t>Conector perfurante para rede subterranea, tensao de aplicacao: 0,6/1 KV, corpo isolado resistente ao ambiente do subsolo, nas cores branca ou bege claro, contato dentado: liga de aluminio estanhado, com camada de espessura minima de 8 um e condutividade eletrica minima de 98% IACS a 20o C, parafuso torquimetrico: liga de aluminio, selador e capuz: material elastomerico na cor preta, incorporados ao corpo do conector de forma imperdivel, grau de protecao: IP-68, para cabos: principal: 6mm2 - 70mm2 e derivacao: 6mm2 - 10mm2. Fornecimento.</t>
  </si>
  <si>
    <t>MEMÓRIA</t>
  </si>
  <si>
    <t>IP 44.05.0275</t>
  </si>
  <si>
    <t>Rele fotoeletronico para iluminacao publica, tipo FAIL-OFF, tensao de alimentacao de 105V e 305V, potencia da carga 1000W ou 1800VA, corrente maxima da carga 10A. Corpo em policarbonato na cor azul, estabilizado ao UV; pinos em latao estanhado, devendo atender a especificacao EM-RIOLUZ-66 e ANSI C136.10 e NBR 5126, no que couber. Fornecimento.(desonerado)</t>
  </si>
  <si>
    <t>quantidade de projetores de piso</t>
  </si>
  <si>
    <t>quantidade de refletores holofotes</t>
  </si>
  <si>
    <t>quantidade de conector por conexão</t>
  </si>
  <si>
    <t>total de conectores de emenda</t>
  </si>
  <si>
    <t>metragem (média)</t>
  </si>
  <si>
    <t>quantidade de cicuitos a serem comandados</t>
  </si>
  <si>
    <t>circuito</t>
  </si>
  <si>
    <t>Quantidade de projetores previstos</t>
  </si>
  <si>
    <t>RUA DR. PORCIÚNCULA, S/N - CENTRO - PRTRÓPOLIS - RJ</t>
  </si>
  <si>
    <t xml:space="preserve">TERMINAL RODOVIÁRIO CENTRO - ILUMINAÇÃO DE DESTAQUE </t>
  </si>
  <si>
    <t>quantidades de caixas passagem  (0,40mX0,40mX0,40m)</t>
  </si>
  <si>
    <t>escavação da caixa de passagem elétrica  (0,40x0,40x0,40)</t>
  </si>
  <si>
    <t>escavação da vala (L=0,20cm x P=0,40cm)</t>
  </si>
  <si>
    <t>CIRCUITO 01 (área de embarque e desembarque plataforma na beira do rio</t>
  </si>
  <si>
    <t>CIRCUITO 02 (área de embarque e desembarque plataforma naárea de lojas)</t>
  </si>
  <si>
    <t>CIRCUITO 03 (área de embarque e desembarque plataforma na Rua Porciuncula)</t>
  </si>
  <si>
    <t>21.026.0015-A</t>
  </si>
  <si>
    <t>Cabo de cobre flexivel, 750V, secao de 3x1,5mm2, PVC/ 70oC, classe 4. Fornecimento .</t>
  </si>
  <si>
    <t>Projetor orientavel 12W, em alumínio usido e pintura epóxi nas cores branco e preto, ou anodizado prata 3000 k, lente 10º.</t>
  </si>
  <si>
    <t>Projetor orientavel 9W, em alumínio usido e pintura epóxi nas cores branco e preto, ou anodizado prata 3000 k, lente 10º.</t>
  </si>
  <si>
    <t>quantidade de projetores previsto para instalação no piso</t>
  </si>
  <si>
    <t>quantidade de projetores previsto para instalação no telhado</t>
  </si>
  <si>
    <t>quantidade total de projetores previsto.</t>
  </si>
  <si>
    <t>Piso abrigo na beira do rio (colunas)</t>
  </si>
  <si>
    <t>Fachada superior da plataforma de embarque/desembarque (beira do rio)</t>
  </si>
  <si>
    <t>Fachada superior da plataforma de embarque/desembarque (área interna)</t>
  </si>
  <si>
    <t>Fachada superior da plataforma de embarque/desembarque (Rua Porciuncula)</t>
  </si>
  <si>
    <t>Fachada da Caixa D'Agua</t>
  </si>
  <si>
    <t>15.008.0215-A</t>
  </si>
  <si>
    <t xml:space="preserve">Cabo de cobre com isolamento termoplástico, compreendendo:  preparo, corte e enfiação em eletrodutos, na bitola de 6 mm², 450/750V.  FORNECIMENTO e COLOCAÇÃO </t>
  </si>
  <si>
    <t>distancia estimada de dutos para passagem do cabeamento da iluminação de fachada</t>
  </si>
  <si>
    <t>cabos</t>
  </si>
  <si>
    <t>quantidade de cabos a serem utilizados para alimentação elétrica dos pontos planejados (2 Fase + Neutro)</t>
  </si>
  <si>
    <t>quantidade de cabo previsto para o cicuito de alimentação dos projetores</t>
  </si>
  <si>
    <t>reserva técnica (10%)</t>
  </si>
  <si>
    <t>quantidade de cabo 6,0 mm² (ESTIMADO)</t>
  </si>
  <si>
    <t>Mão de obra de ajudante de montador eletromecânico (iluminação pública), inclusive encargos sociais desonerados</t>
  </si>
  <si>
    <t>Unid</t>
  </si>
  <si>
    <t>Quant.</t>
  </si>
  <si>
    <t>Percentual</t>
  </si>
  <si>
    <t>Total do Item</t>
  </si>
  <si>
    <t xml:space="preserve">Preço Unit. </t>
  </si>
  <si>
    <t>20060</t>
  </si>
  <si>
    <t>Mão de obra de ajudante de eletricista de cosntrução, inclusive encargos sociais desonerados</t>
  </si>
  <si>
    <t>15.036.0071-A</t>
  </si>
  <si>
    <t>ELETRODUTO DE PVC RIGIDO ROSQUEAVEL DE 1",INCLUSIVE CONEXOES E EMENDAS,EXCLUSIVE ABERTURA E FECHAMENTO DE RASGO.FORNECIMENTO E ASSENTAMENTO</t>
  </si>
  <si>
    <t>quantidade de eletroduto estimado para a rede dos circuitos para os projetores em teto, parede ou piso</t>
  </si>
  <si>
    <t>quantidade de eletroduto flexiveis para rede subterrânea (estimado)</t>
  </si>
  <si>
    <t>arrendondamento dos eletrodutos rígidos (vara com 3,00 metros)</t>
  </si>
  <si>
    <t>15.036.0140-A</t>
  </si>
  <si>
    <t>ELETRODUTO EM PVC FLEXÍVEL,COR AMARELA, DIÂMETRO DE 20MM (3/4").FORNECIMENTO E COLOCAÇÃO</t>
  </si>
  <si>
    <t>15.036.0141-A</t>
  </si>
  <si>
    <t>ELETRODUTO EM PVC FLEXÍVEL,COR AMARELA, DIÂMETRO DE 25MM (1").FORNECIMENTO E COLOCAÇÃO</t>
  </si>
  <si>
    <t>quantidade estimada de eletroduto</t>
  </si>
  <si>
    <t>quantidade de eletroduto rígido (ESTIMADO)</t>
  </si>
  <si>
    <t>quantidade estimada</t>
  </si>
  <si>
    <t>15.018.0035-A</t>
  </si>
  <si>
    <t>15.018.0055-A</t>
  </si>
  <si>
    <t>15.018.0070-A</t>
  </si>
  <si>
    <t xml:space="preserve">CONDULETE DE ALUMINIO SILICIO, TIPO "C", DE 1", COM TAMPA.FORNECIMENTO E COLOCACAO                  </t>
  </si>
  <si>
    <t xml:space="preserve">CONDULETE DE ALUMINIO SILICIO, TIPO "E", DE 1", COM TAMPA. FORNECIMENTO E COLOCACAO                   </t>
  </si>
  <si>
    <t xml:space="preserve">CONDULETE DE ALUMINIO SILICIO, TIPO "LB", DE 1", COM TAMPA. FORNECIMENTO E COLOCACAO                   </t>
  </si>
  <si>
    <t>15.018.0085-A</t>
  </si>
  <si>
    <t xml:space="preserve">CONDULETE DE ALUMINIO SILICIO, TIPO "LL", DE 1", COM TAMPA. FORNECIMENTO E COLOCACAO                   </t>
  </si>
  <si>
    <t>15.018.0115-A</t>
  </si>
  <si>
    <t xml:space="preserve">CONDULETE DE ALUMINIO SILICIO, TIPO "T", DE 1", COM TAMPA. FORNECIMENTO E COLOCACAO                   </t>
  </si>
  <si>
    <t>15.018.0250-A</t>
  </si>
  <si>
    <t xml:space="preserve">CAIXA DE PASSAGEM DE SOBREPOR,EM ACO,COM TAMPA PARAFUSADA,DE 12X12CM.FORNECIMENTO E COLOCACAO                   </t>
  </si>
  <si>
    <t>quantidade de cabo necessário para  a iluminação externa</t>
  </si>
  <si>
    <t>Piso para a fachada para Rua  Paulo Barbosa / Rua Porciùncula / Area interna para plataforma (Ref. Restaurante Popular)</t>
  </si>
  <si>
    <t xml:space="preserve">Piso para a fachada para Rua do Imperador / Rua Porciùncula </t>
  </si>
  <si>
    <t>Projetor orientavel 6W, em alumínio usido e pintura epóxi nas cores branco e preto, ou anodizado prata 3000 k, lente 10º.</t>
  </si>
  <si>
    <t>volume</t>
  </si>
  <si>
    <t>m3</t>
  </si>
  <si>
    <t>03.015.0010-A</t>
  </si>
  <si>
    <t>Reaterro de vala/cava com pó de pedra, inclusive fornecimento do material e
compactação manual</t>
  </si>
  <si>
    <t>04.006.0008-B</t>
  </si>
  <si>
    <t>05.002.0002-A</t>
  </si>
  <si>
    <t>Demolição, com equipamento de ar comprimido, de pisos ou pavimentos de
concreto armado, inclusive empilhamento lateral dentro do canteiro de serviço</t>
  </si>
  <si>
    <t>calçada</t>
  </si>
  <si>
    <t>Carga manual e descarga mecânica de material a granel (agregados, pedra de mão,
paralelos, terra e escombros), compreendendo os tempos para carga, descarga e
manobras do caminhão basculante a óleo diesel, com capacidade útil de 8t,
empregando 2 serventes na carga</t>
  </si>
  <si>
    <t>concreto armado</t>
  </si>
  <si>
    <t>peso</t>
  </si>
  <si>
    <t>distancia</t>
  </si>
  <si>
    <t xml:space="preserve">Instalação de projetores em teto, parede ou piso,  (composição do item EMOP 21.048.0020-A)     </t>
  </si>
  <si>
    <t>LUMINARIA EQUIPADA COM LAMPADA DE DESCARGA E ACESSORIOS,EM TETO OU PAREDE;EXCLUSIVE LUMINARIA.COLOCACAO</t>
  </si>
  <si>
    <t>21.048.0020-A</t>
  </si>
  <si>
    <t>ITEM EMOP 21.048.0020-A</t>
  </si>
  <si>
    <t>VALOR TOTAL DO ITEM</t>
  </si>
  <si>
    <t>01-090-070-6</t>
  </si>
  <si>
    <t xml:space="preserve">ADMINISTRAÇÃO LOCAL DA OBRA </t>
  </si>
  <si>
    <t>UM</t>
  </si>
  <si>
    <t>um</t>
  </si>
  <si>
    <t>21.042.0900-6</t>
  </si>
  <si>
    <t>21.042.0901-6</t>
  </si>
  <si>
    <t>21.042.0902-6</t>
  </si>
  <si>
    <t>21.048.9000-6</t>
  </si>
  <si>
    <t/>
  </si>
  <si>
    <t>11.003.0003-B</t>
  </si>
  <si>
    <t>Concreto dosado racionalmente para uma resistência característica à compressão
de 20MPa, inclusive materiais, transporte, preparo com betoneira, lançamento e
adensamento</t>
  </si>
  <si>
    <t>11.011.0040-A</t>
  </si>
  <si>
    <t>Corte, montagem e colocação de telas de aço CA-60, cruzadas e soldadas entre si,
em peças de concreto</t>
  </si>
  <si>
    <t>kg/m²</t>
  </si>
  <si>
    <t>kg</t>
  </si>
  <si>
    <t>KG</t>
  </si>
  <si>
    <t>11.023.0005-A</t>
  </si>
  <si>
    <t>Piso cimentado áspero , com 1,5cm de espessura, com argamassa de cimento e areia, no
traço 1:3,  sobre base existente</t>
  </si>
  <si>
    <t>M²</t>
  </si>
  <si>
    <t>13.301.0081-A</t>
  </si>
  <si>
    <t>Tela para estrutura de concreto armado, formada por fios de aço CA-60, com
diâmetro de 4,2mm, cruzados e soldados entre si, formando malhas quadradas
com espaçamento entre os fios de 10x 10cm. FORNECIMENTO</t>
  </si>
  <si>
    <t>04.005.0350-B</t>
  </si>
  <si>
    <t>Transporte de equipamentos pesados em carretas, exclusive a carga e descarga
(vide item 04.014.0091) e o custo horário dos equipamentos transportados</t>
  </si>
  <si>
    <t xml:space="preserve">PESO ESPECÍFICO </t>
  </si>
  <si>
    <t xml:space="preserve">DISTÂNCIA </t>
  </si>
  <si>
    <t>04.014.0091-B</t>
  </si>
  <si>
    <t>Carga e descarga de equipamentos pesados, em carretas, exclusive o custo horário
do equipamento durante a operação</t>
  </si>
  <si>
    <t>04.020.0122-A</t>
  </si>
  <si>
    <t>Transporte de andaime tubular, considerando-se a área de projeção vertical do
andaime, exclusive carga, descarga e tempo de espera do caminhão (vide item
04.021.0010)</t>
  </si>
  <si>
    <t>ÁREA</t>
  </si>
  <si>
    <t>CONSIDERANDO 1/4 DO COMPRIMENTO DA FACHADA</t>
  </si>
  <si>
    <t>ALTURA MÉDIA = 10,45-1,50+0,5 = 9,00</t>
  </si>
  <si>
    <t xml:space="preserve">m²x km    </t>
  </si>
  <si>
    <t>04.021.0010-A</t>
  </si>
  <si>
    <t>Carga e descarga manual de andaime tubular, inclusive tempo de espera do
caminhão, considerando-se a área de projeção vertical</t>
  </si>
  <si>
    <t>Plataforma ou passarela de madeira de 1ª, considerando-se aproveitamento da
madeira 20 vezes, exclusive andaime ou outro suporte e movimentação (vide item
05.008.0008)</t>
  </si>
  <si>
    <t>LARGURA</t>
  </si>
  <si>
    <t>LINHAS</t>
  </si>
  <si>
    <t>05.005.0012-B</t>
  </si>
  <si>
    <t>05.005.0050-A</t>
  </si>
  <si>
    <t>Tela de polipropileno para proteção de fachadas amarrada em andaime, exclusive
este. FORNECIMENTO e COLOCAÇÃO</t>
  </si>
  <si>
    <t>ALTURA MÉDIA</t>
  </si>
  <si>
    <t>05.005.0055-A</t>
  </si>
  <si>
    <t>Aluguel de andaime com elementos tubulares (fachadeiro) sobre sapatas fixas,
considerando-se a área da projeção vertical do andaime e pago pelo tempo
necessário à sua utilização, exclusive transporte dos elementos do andaime até a
obra (vide item 04.020.0122), plataforma ou passarela de pinho (vide itens
05.005.0012 a 05.005.0015 ou 05.007.0007 e 05.008.0008), montagem e
desmontagem dos andaimes (vide item 05.008.0001)</t>
  </si>
  <si>
    <t>05.006.0001-B</t>
  </si>
  <si>
    <t>MESES</t>
  </si>
  <si>
    <t>05.008.0001-A</t>
  </si>
  <si>
    <t>Montagem e desmontagem de andaime com elementos tubulares, considerando-se
a área vertical recoberta</t>
  </si>
  <si>
    <t>m²</t>
  </si>
  <si>
    <t>VEZES (FACHADAS EXTERNAS, INTERNA, JUNTO AO RIO)</t>
  </si>
  <si>
    <t>05.008.0008-B</t>
  </si>
  <si>
    <t>Movimentação vertical ou horizontal de plataforma ou passarela</t>
  </si>
  <si>
    <t>01.004.0075-A</t>
  </si>
  <si>
    <t>PERFURACAO ROTATIVA COM COROA DE DIAMANTE EM CONCRETO,COM DIAMETRO DE 100MM(4"),INCLUSIVE DESLOCAMENTO DENTRO DO CANTEIRO E INSTALACAO DA SONDA EM CADA FURO</t>
  </si>
  <si>
    <t xml:space="preserve">m       </t>
  </si>
  <si>
    <t>quantidades de furos</t>
  </si>
  <si>
    <t>01.009.0050-A</t>
  </si>
  <si>
    <t>MOBILIZACAO E DESMOBILIZACAO DE EQUIPAMENTO E EQUIPE DE SONDAGEM E PERFURACAO ROTATIVA,COM TRANSPORTE ATE 50KM</t>
  </si>
  <si>
    <t>perfuração</t>
  </si>
  <si>
    <t>PLACA DE IDENTIFICACAO DE OBRA PUBLICA,TIPO BANNER/PLOTTER,CONSTITUIDA POR LONA E IMPRESSAO DIGITAL,INCLUSIVE SUPORTES DE MADEIRA.FORNECIMENTO E COLOCACAO</t>
  </si>
  <si>
    <t>02.020.0002-A</t>
  </si>
  <si>
    <t>área</t>
  </si>
  <si>
    <t>03.001.0001-B</t>
  </si>
  <si>
    <t xml:space="preserve"> </t>
  </si>
  <si>
    <t>VAAC</t>
  </si>
  <si>
    <t>VEGA ILUMINAÇÃO</t>
  </si>
  <si>
    <t>EQUILIBRIO LUSTRES E ABAJURES</t>
  </si>
  <si>
    <t>MEMÓRIA DE CÁLCULO - IO=022020</t>
  </si>
  <si>
    <t xml:space="preserve">Instalação de projetores em teto, parede ou piso,  (composição do item EMOP 21.048.0020-0)     </t>
  </si>
  <si>
    <t>21.048.0020-0</t>
  </si>
  <si>
    <t>01919</t>
  </si>
  <si>
    <t>01983</t>
  </si>
  <si>
    <t>IP 09.30.0563</t>
  </si>
  <si>
    <t>ONERADO</t>
  </si>
  <si>
    <t>01.004.0075-0</t>
  </si>
  <si>
    <t>01.009.0050-0</t>
  </si>
  <si>
    <t>02.020.0002-0</t>
  </si>
  <si>
    <t>03.001.0001-1</t>
  </si>
  <si>
    <t>03.013.0001-0</t>
  </si>
  <si>
    <t>03.015.0010-0</t>
  </si>
  <si>
    <t>04.005.0121-0</t>
  </si>
  <si>
    <t>04.006.0008-1</t>
  </si>
  <si>
    <t>04.005.0350-1</t>
  </si>
  <si>
    <t>04.014.0091-1</t>
  </si>
  <si>
    <t>04.020.0122-0</t>
  </si>
  <si>
    <t>04.021.0010-0</t>
  </si>
  <si>
    <t>05.002.0002-0</t>
  </si>
  <si>
    <t>05.005.0012-1</t>
  </si>
  <si>
    <t>05.005.0050-0</t>
  </si>
  <si>
    <t>05.005.0055-0</t>
  </si>
  <si>
    <t>05.006.0001-1</t>
  </si>
  <si>
    <t>05.008.0001-0</t>
  </si>
  <si>
    <t>05.008.0008-1</t>
  </si>
  <si>
    <t>11.003.0003-1</t>
  </si>
  <si>
    <t>11.011.0040-0</t>
  </si>
  <si>
    <t>11.023.0005-0</t>
  </si>
  <si>
    <t>13.301.0081-0</t>
  </si>
  <si>
    <t>15.001.0026-0</t>
  </si>
  <si>
    <t>15.007.0575-0</t>
  </si>
  <si>
    <t>15.008.0215-0</t>
  </si>
  <si>
    <t>15.017.0155-0</t>
  </si>
  <si>
    <t>15.018.0035-0</t>
  </si>
  <si>
    <t>15.018.0055-0</t>
  </si>
  <si>
    <t>15.018.0070-0</t>
  </si>
  <si>
    <t>15.018.0085-0</t>
  </si>
  <si>
    <t>15.018.0115-0</t>
  </si>
  <si>
    <t>15.018.0250-0</t>
  </si>
  <si>
    <t>15.036.0071-0</t>
  </si>
  <si>
    <t>15.036.0140-0</t>
  </si>
  <si>
    <t>15.036.0141-0</t>
  </si>
  <si>
    <t>21.026.0015-0</t>
  </si>
  <si>
    <t>ITEM EMOP 21.048.0020-0</t>
  </si>
  <si>
    <t>Conector perfurante para rede subterranea, tensao de aplicacao: 0,6/1 KV, corpo isolado resistente ao ambiente do subsolo, nas cores branca ou bege claro, contato dentado: liga de aluminio estanhado, com camada de espessura minima de 8 um e condutividade eletrica minima de 98% IACS a 20o C, parafuso torquimetrico: liga de aluminio, selador e capuz: material elastomerico na cor preta, incorporados ao corpo do conector de forma imperdivel, grau de protecao: IP-68, para cabos: principal: 6mm2 - 70mm2 e derivacao: 6mm2 - 10mm2. Fornecimento.(desonerado)</t>
  </si>
  <si>
    <t>IP 4505.0275</t>
  </si>
  <si>
    <t>Rele fotoeletronico para iluminacao publica, tipo FAIL-OFF, tensao de alimentacao de 105V e 305V, potencia da carga 1000W ou 1800VA, corrente maxima da carga 10A. Corpo em policarbonato na cor azul, estabilizado ao UV; pinos em latao estanhado, devendo atender a especificacao EM-RIOLUZ-66 e ANSI C136.10 e NBR 5126, no que couber. Fornecimento.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</si>
</sst>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;[Red]0.00"/>
    <numFmt numFmtId="165" formatCode="#,##0.00;[Red]#,##0.00"/>
    <numFmt numFmtId="166" formatCode="#,##0.00\ ;&quot; (&quot;#,##0.00\);&quot; -&quot;#\ ;@\ "/>
    <numFmt numFmtId="167" formatCode="0.0000"/>
    <numFmt numFmtId="168" formatCode="#,##0.0000;[Red]#,##0.0000"/>
    <numFmt numFmtId="169" formatCode="&quot;R$&quot;\ #,##0.00;[Red]&quot;R$&quot;\ #,##0.00"/>
    <numFmt numFmtId="170" formatCode="&quot;R$&quot;\ #,##0.0000;[Red]&quot;R$&quot;\ #,##0.0000"/>
    <numFmt numFmtId="171" formatCode="&quot;R$&quot;\ #,##0.00"/>
    <numFmt numFmtId="172" formatCode="&quot;R$&quot;\ #,##0.00_);[Red]\(&quot;R$&quot;\ #,##0.00\)"/>
    <numFmt numFmtId="173" formatCode="#,##0;[Red]#,##0"/>
    <numFmt numFmtId="174" formatCode="0.0000000;[Red]0.0000000"/>
    <numFmt numFmtId="175" formatCode="#,##0.00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5.5"/>
      <color indexed="12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6" fillId="0" borderId="0" applyFont="0" applyFill="0" applyBorder="0" applyAlignment="0" applyProtection="0"/>
    <xf numFmtId="0" fontId="3" fillId="0" borderId="0"/>
    <xf numFmtId="0" fontId="2" fillId="0" borderId="0"/>
    <xf numFmtId="0" fontId="16" fillId="0" borderId="0"/>
    <xf numFmtId="0" fontId="5" fillId="0" borderId="0"/>
    <xf numFmtId="0" fontId="2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6" fillId="0" borderId="0" applyFont="0" applyFill="0" applyBorder="0" applyAlignment="0" applyProtection="0"/>
  </cellStyleXfs>
  <cellXfs count="388">
    <xf numFmtId="0" fontId="0" fillId="0" borderId="0" xfId="0"/>
    <xf numFmtId="0" fontId="7" fillId="0" borderId="0" xfId="3" applyFont="1" applyFill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2" fillId="0" borderId="0" xfId="0" applyFont="1" applyFill="1"/>
    <xf numFmtId="171" fontId="7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171" fontId="7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49" fontId="17" fillId="0" borderId="0" xfId="0" applyNumberFormat="1" applyFont="1" applyFill="1" applyAlignment="1">
      <alignment vertical="top"/>
    </xf>
    <xf numFmtId="0" fontId="17" fillId="0" borderId="2" xfId="0" applyFont="1" applyFill="1" applyBorder="1" applyAlignment="1">
      <alignment vertical="top" wrapText="1"/>
    </xf>
    <xf numFmtId="2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/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4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18" fillId="0" borderId="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right" vertical="top" wrapText="1"/>
    </xf>
    <xf numFmtId="49" fontId="19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right" vertical="top" wrapText="1"/>
    </xf>
    <xf numFmtId="49" fontId="2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top" wrapText="1"/>
    </xf>
    <xf numFmtId="49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2" fontId="2" fillId="0" borderId="6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" fontId="7" fillId="0" borderId="2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center"/>
    </xf>
    <xf numFmtId="49" fontId="19" fillId="0" borderId="3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/>
    </xf>
    <xf numFmtId="2" fontId="19" fillId="0" borderId="12" xfId="0" applyNumberFormat="1" applyFont="1" applyFill="1" applyBorder="1" applyAlignment="1">
      <alignment horizontal="center"/>
    </xf>
    <xf numFmtId="0" fontId="19" fillId="0" borderId="0" xfId="0" applyFont="1" applyFill="1"/>
    <xf numFmtId="0" fontId="2" fillId="0" borderId="4" xfId="0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left"/>
    </xf>
    <xf numFmtId="4" fontId="2" fillId="0" borderId="0" xfId="0" applyNumberFormat="1" applyFont="1" applyFill="1"/>
    <xf numFmtId="164" fontId="2" fillId="0" borderId="2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left"/>
    </xf>
    <xf numFmtId="4" fontId="17" fillId="0" borderId="0" xfId="0" applyNumberFormat="1" applyFont="1" applyFill="1"/>
    <xf numFmtId="4" fontId="2" fillId="0" borderId="15" xfId="0" applyNumberFormat="1" applyFont="1" applyFill="1" applyBorder="1" applyAlignment="1">
      <alignment horizontal="center"/>
    </xf>
    <xf numFmtId="4" fontId="2" fillId="0" borderId="0" xfId="5" applyNumberFormat="1" applyFont="1" applyFill="1" applyAlignment="1">
      <alignment horizontal="right" vertical="top" wrapText="1"/>
    </xf>
    <xf numFmtId="4" fontId="2" fillId="0" borderId="0" xfId="13" applyNumberFormat="1" applyFont="1" applyFill="1" applyAlignment="1">
      <alignment vertical="top" wrapText="1"/>
    </xf>
    <xf numFmtId="0" fontId="7" fillId="0" borderId="0" xfId="12" applyFont="1" applyFill="1" applyAlignment="1">
      <alignment vertical="top"/>
    </xf>
    <xf numFmtId="4" fontId="7" fillId="0" borderId="0" xfId="12" applyNumberFormat="1" applyFont="1" applyFill="1" applyAlignment="1">
      <alignment vertical="top"/>
    </xf>
    <xf numFmtId="0" fontId="2" fillId="0" borderId="0" xfId="12" applyFont="1" applyFill="1"/>
    <xf numFmtId="4" fontId="17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/>
    </xf>
    <xf numFmtId="168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 wrapText="1"/>
    </xf>
    <xf numFmtId="164" fontId="7" fillId="0" borderId="0" xfId="0" applyNumberFormat="1" applyFont="1" applyFill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center"/>
    </xf>
    <xf numFmtId="4" fontId="2" fillId="0" borderId="0" xfId="8" applyNumberFormat="1" applyFont="1" applyFill="1" applyAlignment="1">
      <alignment horizontal="right" vertical="top"/>
    </xf>
    <xf numFmtId="4" fontId="2" fillId="0" borderId="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 applyProtection="1">
      <alignment horizontal="left" vertical="top" wrapText="1"/>
    </xf>
    <xf numFmtId="169" fontId="2" fillId="0" borderId="2" xfId="5" applyNumberFormat="1" applyFont="1" applyFill="1" applyBorder="1" applyAlignment="1">
      <alignment horizontal="center" vertical="center" wrapText="1"/>
    </xf>
    <xf numFmtId="4" fontId="19" fillId="0" borderId="0" xfId="5" applyNumberFormat="1" applyFont="1" applyFill="1" applyAlignment="1">
      <alignment horizontal="left" vertical="top" wrapText="1"/>
    </xf>
    <xf numFmtId="4" fontId="19" fillId="0" borderId="0" xfId="1" applyNumberFormat="1" applyFont="1" applyFill="1" applyBorder="1" applyAlignment="1" applyProtection="1">
      <alignment horizontal="left" vertical="top" wrapText="1"/>
    </xf>
    <xf numFmtId="169" fontId="19" fillId="0" borderId="0" xfId="5" applyNumberFormat="1" applyFont="1" applyFill="1" applyBorder="1" applyAlignment="1">
      <alignment horizontal="center" vertical="top" wrapText="1"/>
    </xf>
    <xf numFmtId="169" fontId="2" fillId="0" borderId="2" xfId="5" applyNumberFormat="1" applyFont="1" applyFill="1" applyBorder="1" applyAlignment="1">
      <alignment horizontal="center" vertical="top" wrapText="1"/>
    </xf>
    <xf numFmtId="4" fontId="19" fillId="0" borderId="0" xfId="5" applyNumberFormat="1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4" fontId="17" fillId="0" borderId="0" xfId="8" applyNumberFormat="1" applyFont="1" applyFill="1" applyAlignment="1">
      <alignment horizontal="left" vertical="top"/>
    </xf>
    <xf numFmtId="4" fontId="7" fillId="0" borderId="0" xfId="8" applyNumberFormat="1" applyFont="1" applyFill="1" applyAlignment="1">
      <alignment horizontal="left" vertical="top"/>
    </xf>
    <xf numFmtId="2" fontId="2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 wrapText="1"/>
    </xf>
    <xf numFmtId="4" fontId="19" fillId="0" borderId="2" xfId="1" applyNumberFormat="1" applyFont="1" applyFill="1" applyBorder="1" applyAlignment="1" applyProtection="1">
      <alignment horizontal="left" vertical="top" wrapText="1"/>
    </xf>
    <xf numFmtId="4" fontId="7" fillId="0" borderId="0" xfId="5" applyNumberFormat="1" applyFont="1" applyFill="1" applyAlignment="1">
      <alignment horizontal="left" vertical="top" wrapText="1"/>
    </xf>
    <xf numFmtId="4" fontId="17" fillId="0" borderId="0" xfId="5" applyNumberFormat="1" applyFont="1" applyFill="1" applyAlignment="1">
      <alignment horizontal="left" vertical="top" wrapText="1"/>
    </xf>
    <xf numFmtId="0" fontId="17" fillId="0" borderId="0" xfId="0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/>
    </xf>
    <xf numFmtId="170" fontId="19" fillId="0" borderId="0" xfId="5" applyNumberFormat="1" applyFont="1" applyFill="1" applyBorder="1" applyAlignment="1">
      <alignment horizontal="center" vertical="top" wrapText="1"/>
    </xf>
    <xf numFmtId="49" fontId="19" fillId="0" borderId="5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 wrapText="1"/>
    </xf>
    <xf numFmtId="4" fontId="13" fillId="0" borderId="0" xfId="0" applyNumberFormat="1" applyFont="1" applyFill="1" applyAlignment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165" fontId="15" fillId="0" borderId="1" xfId="14" applyNumberFormat="1" applyFont="1" applyFill="1" applyBorder="1" applyAlignment="1">
      <alignment horizontal="center" vertical="center" wrapText="1"/>
    </xf>
    <xf numFmtId="165" fontId="15" fillId="0" borderId="0" xfId="14" applyNumberFormat="1" applyFont="1" applyFill="1" applyAlignment="1">
      <alignment horizontal="center" vertical="center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/>
    <xf numFmtId="0" fontId="12" fillId="0" borderId="0" xfId="14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65" fontId="8" fillId="0" borderId="0" xfId="14" applyNumberFormat="1" applyFont="1" applyFill="1" applyAlignment="1">
      <alignment horizontal="center" vertical="center" wrapText="1"/>
    </xf>
    <xf numFmtId="166" fontId="12" fillId="0" borderId="0" xfId="14" applyNumberFormat="1" applyFont="1" applyFill="1" applyAlignment="1">
      <alignment horizontal="center" vertical="center"/>
    </xf>
    <xf numFmtId="165" fontId="12" fillId="0" borderId="0" xfId="14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65" fontId="2" fillId="0" borderId="2" xfId="14" applyNumberFormat="1" applyFont="1" applyFill="1" applyBorder="1" applyAlignment="1">
      <alignment horizontal="center" vertical="center" wrapText="1"/>
    </xf>
    <xf numFmtId="166" fontId="12" fillId="0" borderId="2" xfId="14" applyNumberFormat="1" applyFont="1" applyFill="1" applyBorder="1" applyAlignment="1">
      <alignment horizontal="center" vertical="center"/>
    </xf>
    <xf numFmtId="165" fontId="8" fillId="0" borderId="2" xfId="14" applyNumberFormat="1" applyFont="1" applyFill="1" applyBorder="1" applyAlignment="1">
      <alignment horizontal="center" vertical="center" wrapText="1"/>
    </xf>
    <xf numFmtId="166" fontId="17" fillId="0" borderId="2" xfId="14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65" fontId="7" fillId="0" borderId="0" xfId="14" applyNumberFormat="1" applyFont="1" applyFill="1" applyBorder="1" applyAlignment="1">
      <alignment horizontal="center" vertical="center" wrapText="1"/>
    </xf>
    <xf numFmtId="166" fontId="7" fillId="0" borderId="0" xfId="14" applyNumberFormat="1" applyFont="1" applyFill="1" applyBorder="1" applyAlignment="1">
      <alignment horizontal="center" vertical="center"/>
    </xf>
    <xf numFmtId="165" fontId="7" fillId="0" borderId="0" xfId="14" applyNumberFormat="1" applyFont="1" applyFill="1" applyBorder="1" applyAlignment="1">
      <alignment horizontal="center" vertical="center"/>
    </xf>
    <xf numFmtId="165" fontId="12" fillId="0" borderId="2" xfId="14" applyNumberFormat="1" applyFont="1" applyFill="1" applyBorder="1" applyAlignment="1">
      <alignment horizontal="center" vertical="center"/>
    </xf>
    <xf numFmtId="0" fontId="12" fillId="0" borderId="0" xfId="14" applyFont="1" applyFill="1" applyAlignment="1">
      <alignment horizontal="left" vertical="center" wrapText="1"/>
    </xf>
    <xf numFmtId="165" fontId="12" fillId="0" borderId="0" xfId="14" applyNumberFormat="1" applyFont="1" applyFill="1" applyAlignment="1">
      <alignment horizontal="center" vertical="center" wrapText="1"/>
    </xf>
    <xf numFmtId="0" fontId="12" fillId="0" borderId="2" xfId="14" applyFont="1" applyFill="1" applyBorder="1" applyAlignment="1">
      <alignment horizontal="left" vertical="center" wrapText="1"/>
    </xf>
    <xf numFmtId="165" fontId="12" fillId="0" borderId="2" xfId="14" applyNumberFormat="1" applyFont="1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/>
    </xf>
    <xf numFmtId="0" fontId="12" fillId="0" borderId="0" xfId="14" applyFont="1" applyFill="1" applyBorder="1"/>
    <xf numFmtId="0" fontId="8" fillId="0" borderId="0" xfId="14" applyFont="1" applyFill="1" applyAlignment="1">
      <alignment horizontal="center" vertical="center" wrapText="1"/>
    </xf>
    <xf numFmtId="0" fontId="2" fillId="0" borderId="0" xfId="14" applyFont="1" applyFill="1" applyAlignment="1">
      <alignment horizontal="left" vertical="center" wrapText="1"/>
    </xf>
    <xf numFmtId="165" fontId="2" fillId="0" borderId="0" xfId="14" applyNumberFormat="1" applyFont="1" applyFill="1" applyAlignment="1">
      <alignment horizontal="center" vertical="center" wrapText="1"/>
    </xf>
    <xf numFmtId="166" fontId="2" fillId="0" borderId="0" xfId="14" applyNumberFormat="1" applyFont="1" applyFill="1" applyAlignment="1">
      <alignment horizontal="center" vertical="center"/>
    </xf>
    <xf numFmtId="166" fontId="2" fillId="0" borderId="2" xfId="14" applyNumberFormat="1" applyFont="1" applyFill="1" applyBorder="1" applyAlignment="1">
      <alignment horizontal="center" vertical="center"/>
    </xf>
    <xf numFmtId="165" fontId="8" fillId="0" borderId="0" xfId="14" applyNumberFormat="1" applyFont="1" applyFill="1" applyBorder="1" applyAlignment="1">
      <alignment horizontal="center" vertical="center"/>
    </xf>
    <xf numFmtId="165" fontId="8" fillId="0" borderId="0" xfId="14" applyNumberFormat="1" applyFont="1" applyFill="1" applyAlignment="1">
      <alignment horizontal="center" vertical="center"/>
    </xf>
    <xf numFmtId="49" fontId="20" fillId="0" borderId="10" xfId="0" applyNumberFormat="1" applyFont="1" applyFill="1" applyBorder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/>
    <xf numFmtId="0" fontId="12" fillId="2" borderId="0" xfId="14" applyFont="1" applyFill="1"/>
    <xf numFmtId="0" fontId="2" fillId="0" borderId="22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164" fontId="2" fillId="0" borderId="2" xfId="14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2" fillId="2" borderId="0" xfId="14" applyFont="1" applyFill="1" applyBorder="1" applyAlignment="1">
      <alignment horizontal="center" vertical="center"/>
    </xf>
    <xf numFmtId="0" fontId="12" fillId="2" borderId="0" xfId="14" applyFont="1" applyFill="1" applyBorder="1"/>
    <xf numFmtId="165" fontId="12" fillId="0" borderId="28" xfId="14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4" fontId="14" fillId="0" borderId="2" xfId="0" applyNumberFormat="1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174" fontId="13" fillId="0" borderId="2" xfId="0" applyNumberFormat="1" applyFont="1" applyFill="1" applyBorder="1" applyAlignment="1">
      <alignment horizontal="center" vertical="center"/>
    </xf>
    <xf numFmtId="168" fontId="13" fillId="0" borderId="2" xfId="0" applyNumberFormat="1" applyFont="1" applyFill="1" applyBorder="1" applyAlignment="1">
      <alignment horizontal="center" vertical="center"/>
    </xf>
    <xf numFmtId="174" fontId="2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/>
    </xf>
    <xf numFmtId="173" fontId="1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14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71" fontId="7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2" fillId="3" borderId="0" xfId="0" applyFont="1" applyFill="1"/>
    <xf numFmtId="49" fontId="7" fillId="3" borderId="27" xfId="0" applyNumberFormat="1" applyFont="1" applyFill="1" applyBorder="1" applyAlignment="1">
      <alignment horizontal="center" vertical="center"/>
    </xf>
    <xf numFmtId="4" fontId="7" fillId="3" borderId="2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2" fontId="2" fillId="3" borderId="10" xfId="0" applyNumberFormat="1" applyFont="1" applyFill="1" applyBorder="1" applyAlignment="1">
      <alignment horizontal="center"/>
    </xf>
    <xf numFmtId="2" fontId="2" fillId="3" borderId="2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0" fontId="17" fillId="0" borderId="25" xfId="0" applyFont="1" applyFill="1" applyBorder="1" applyAlignment="1">
      <alignment horizontal="right" vertical="center" wrapText="1"/>
    </xf>
    <xf numFmtId="164" fontId="7" fillId="0" borderId="25" xfId="0" applyNumberFormat="1" applyFont="1" applyFill="1" applyBorder="1" applyAlignment="1">
      <alignment horizontal="center" vertical="center"/>
    </xf>
    <xf numFmtId="0" fontId="12" fillId="0" borderId="0" xfId="14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5" fontId="8" fillId="0" borderId="0" xfId="14" applyNumberFormat="1" applyFont="1" applyFill="1" applyBorder="1" applyAlignment="1">
      <alignment horizontal="center" vertical="center" wrapText="1"/>
    </xf>
    <xf numFmtId="166" fontId="12" fillId="0" borderId="0" xfId="14" applyNumberFormat="1" applyFont="1" applyFill="1" applyBorder="1" applyAlignment="1">
      <alignment horizontal="center" vertical="center"/>
    </xf>
    <xf numFmtId="165" fontId="12" fillId="0" borderId="0" xfId="14" applyNumberFormat="1" applyFont="1" applyFill="1" applyBorder="1" applyAlignment="1">
      <alignment horizontal="center" vertical="center"/>
    </xf>
    <xf numFmtId="165" fontId="15" fillId="0" borderId="0" xfId="14" applyNumberFormat="1" applyFont="1" applyFill="1" applyBorder="1" applyAlignment="1">
      <alignment horizontal="center" vertical="center"/>
    </xf>
    <xf numFmtId="0" fontId="2" fillId="0" borderId="2" xfId="14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right" vertical="top" wrapText="1"/>
    </xf>
    <xf numFmtId="164" fontId="19" fillId="0" borderId="2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Alignment="1">
      <alignment horizontal="center"/>
    </xf>
    <xf numFmtId="2" fontId="19" fillId="0" borderId="1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center" vertical="center"/>
    </xf>
    <xf numFmtId="171" fontId="2" fillId="3" borderId="1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/>
    <xf numFmtId="0" fontId="7" fillId="3" borderId="1" xfId="0" applyFont="1" applyFill="1" applyBorder="1" applyAlignment="1">
      <alignment vertical="top" wrapText="1"/>
    </xf>
    <xf numFmtId="171" fontId="7" fillId="3" borderId="1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7" fillId="3" borderId="1" xfId="14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165" fontId="7" fillId="3" borderId="1" xfId="14" applyNumberFormat="1" applyFont="1" applyFill="1" applyBorder="1" applyAlignment="1">
      <alignment horizontal="center" vertical="center" wrapText="1"/>
    </xf>
    <xf numFmtId="166" fontId="7" fillId="3" borderId="1" xfId="14" applyNumberFormat="1" applyFont="1" applyFill="1" applyBorder="1" applyAlignment="1">
      <alignment horizontal="center" vertical="center"/>
    </xf>
    <xf numFmtId="165" fontId="7" fillId="3" borderId="1" xfId="14" applyNumberFormat="1" applyFont="1" applyFill="1" applyBorder="1" applyAlignment="1">
      <alignment horizontal="center" vertical="center"/>
    </xf>
    <xf numFmtId="165" fontId="15" fillId="3" borderId="0" xfId="14" applyNumberFormat="1" applyFont="1" applyFill="1" applyAlignment="1">
      <alignment horizontal="center" vertical="center"/>
    </xf>
    <xf numFmtId="0" fontId="12" fillId="3" borderId="0" xfId="14" applyFont="1" applyFill="1" applyAlignment="1">
      <alignment horizontal="center" vertical="center"/>
    </xf>
    <xf numFmtId="0" fontId="12" fillId="3" borderId="0" xfId="14" applyFont="1" applyFill="1"/>
    <xf numFmtId="0" fontId="7" fillId="3" borderId="1" xfId="0" applyFont="1" applyFill="1" applyBorder="1" applyAlignment="1">
      <alignment horizontal="left" vertical="center" wrapText="1"/>
    </xf>
    <xf numFmtId="165" fontId="7" fillId="3" borderId="0" xfId="14" applyNumberFormat="1" applyFont="1" applyFill="1" applyAlignment="1">
      <alignment horizontal="center" vertical="center"/>
    </xf>
    <xf numFmtId="0" fontId="2" fillId="3" borderId="0" xfId="14" applyFont="1" applyFill="1" applyAlignment="1">
      <alignment horizontal="center" vertical="center"/>
    </xf>
    <xf numFmtId="0" fontId="2" fillId="3" borderId="0" xfId="14" applyFont="1" applyFill="1"/>
    <xf numFmtId="0" fontId="15" fillId="3" borderId="1" xfId="0" applyFont="1" applyFill="1" applyBorder="1" applyAlignment="1">
      <alignment horizontal="center" vertical="center"/>
    </xf>
    <xf numFmtId="0" fontId="12" fillId="3" borderId="0" xfId="14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8" fillId="0" borderId="0" xfId="14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166" fontId="2" fillId="0" borderId="0" xfId="14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49" fontId="13" fillId="0" borderId="29" xfId="0" applyNumberFormat="1" applyFont="1" applyFill="1" applyBorder="1" applyAlignment="1">
      <alignment horizontal="center" vertical="center"/>
    </xf>
    <xf numFmtId="49" fontId="14" fillId="0" borderId="28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9" fontId="7" fillId="0" borderId="30" xfId="0" applyNumberFormat="1" applyFont="1" applyFill="1" applyBorder="1" applyAlignment="1">
      <alignment horizontal="center" vertical="center"/>
    </xf>
    <xf numFmtId="4" fontId="7" fillId="0" borderId="30" xfId="0" applyNumberFormat="1" applyFont="1" applyFill="1" applyBorder="1" applyAlignment="1">
      <alignment horizontal="center" vertical="center"/>
    </xf>
    <xf numFmtId="171" fontId="7" fillId="0" borderId="30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" fontId="7" fillId="0" borderId="25" xfId="0" applyNumberFormat="1" applyFont="1" applyFill="1" applyBorder="1" applyAlignment="1">
      <alignment horizontal="center" vertical="center"/>
    </xf>
    <xf numFmtId="171" fontId="7" fillId="0" borderId="2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2" fontId="2" fillId="0" borderId="0" xfId="0" quotePrefix="1" applyNumberFormat="1" applyFont="1" applyFill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vertical="top"/>
    </xf>
    <xf numFmtId="0" fontId="2" fillId="0" borderId="2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top" wrapText="1"/>
    </xf>
    <xf numFmtId="2" fontId="19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5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 vertical="top" wrapText="1"/>
    </xf>
    <xf numFmtId="49" fontId="20" fillId="0" borderId="0" xfId="0" applyNumberFormat="1" applyFont="1" applyFill="1" applyBorder="1" applyAlignment="1">
      <alignment vertical="center"/>
    </xf>
    <xf numFmtId="49" fontId="19" fillId="0" borderId="7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right" vertical="top" wrapText="1"/>
    </xf>
    <xf numFmtId="49" fontId="2" fillId="0" borderId="25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2" fontId="10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top" wrapText="1"/>
    </xf>
    <xf numFmtId="164" fontId="19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right" vertical="center" wrapText="1"/>
    </xf>
    <xf numFmtId="164" fontId="7" fillId="0" borderId="30" xfId="0" applyNumberFormat="1" applyFont="1" applyFill="1" applyBorder="1" applyAlignment="1">
      <alignment horizontal="center" vertical="center"/>
    </xf>
    <xf numFmtId="165" fontId="15" fillId="0" borderId="25" xfId="14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top" wrapText="1"/>
    </xf>
    <xf numFmtId="2" fontId="1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top"/>
    </xf>
    <xf numFmtId="0" fontId="17" fillId="0" borderId="0" xfId="14" applyFont="1" applyFill="1" applyBorder="1" applyAlignment="1">
      <alignment horizontal="center" vertical="center" wrapText="1"/>
    </xf>
    <xf numFmtId="166" fontId="17" fillId="0" borderId="0" xfId="14" applyNumberFormat="1" applyFont="1" applyFill="1" applyBorder="1" applyAlignment="1">
      <alignment horizontal="center" vertical="center"/>
    </xf>
    <xf numFmtId="0" fontId="12" fillId="0" borderId="0" xfId="14" applyFont="1" applyFill="1" applyBorder="1" applyAlignment="1">
      <alignment horizontal="left" vertical="center" wrapText="1"/>
    </xf>
    <xf numFmtId="165" fontId="12" fillId="0" borderId="0" xfId="14" applyNumberFormat="1" applyFont="1" applyFill="1" applyBorder="1" applyAlignment="1">
      <alignment horizontal="center" vertical="center" wrapText="1"/>
    </xf>
    <xf numFmtId="0" fontId="8" fillId="0" borderId="2" xfId="14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68" fontId="14" fillId="2" borderId="2" xfId="0" applyNumberFormat="1" applyFont="1" applyFill="1" applyBorder="1" applyAlignment="1">
      <alignment horizontal="center" vertical="center"/>
    </xf>
    <xf numFmtId="165" fontId="7" fillId="3" borderId="3" xfId="14" applyNumberFormat="1" applyFont="1" applyFill="1" applyBorder="1" applyAlignment="1">
      <alignment horizontal="center" vertical="center"/>
    </xf>
    <xf numFmtId="165" fontId="15" fillId="0" borderId="3" xfId="14" applyNumberFormat="1" applyFont="1" applyFill="1" applyBorder="1" applyAlignment="1">
      <alignment horizontal="center" vertical="center" wrapText="1"/>
    </xf>
    <xf numFmtId="165" fontId="15" fillId="0" borderId="0" xfId="14" applyNumberFormat="1" applyFont="1" applyFill="1" applyBorder="1" applyAlignment="1">
      <alignment horizontal="center" vertical="center" wrapText="1"/>
    </xf>
    <xf numFmtId="169" fontId="17" fillId="2" borderId="2" xfId="5" applyNumberFormat="1" applyFont="1" applyFill="1" applyBorder="1" applyAlignment="1">
      <alignment horizontal="center" vertical="top" wrapText="1"/>
    </xf>
    <xf numFmtId="165" fontId="14" fillId="2" borderId="2" xfId="0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right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17" fillId="0" borderId="2" xfId="14" applyFont="1" applyFill="1" applyBorder="1" applyAlignment="1">
      <alignment horizontal="center" vertical="center" wrapText="1"/>
    </xf>
    <xf numFmtId="0" fontId="8" fillId="0" borderId="2" xfId="14" applyFont="1" applyFill="1" applyBorder="1" applyAlignment="1">
      <alignment horizontal="center" vertical="center" wrapText="1"/>
    </xf>
    <xf numFmtId="4" fontId="7" fillId="0" borderId="6" xfId="5" applyNumberFormat="1" applyFont="1" applyFill="1" applyBorder="1" applyAlignment="1">
      <alignment horizontal="center" vertical="center" wrapText="1"/>
    </xf>
    <xf numFmtId="4" fontId="7" fillId="0" borderId="23" xfId="5" applyNumberFormat="1" applyFont="1" applyFill="1" applyBorder="1" applyAlignment="1">
      <alignment horizontal="center" vertical="center" wrapText="1"/>
    </xf>
    <xf numFmtId="0" fontId="8" fillId="0" borderId="25" xfId="14" applyFont="1" applyFill="1" applyBorder="1" applyAlignment="1">
      <alignment horizontal="left" vertical="center" wrapText="1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</cellXfs>
  <cellStyles count="19">
    <cellStyle name="Hiperlink" xfId="1" builtinId="8"/>
    <cellStyle name="Moeda 2" xfId="2"/>
    <cellStyle name="Normal" xfId="0" builtinId="0"/>
    <cellStyle name="Normal 10" xfId="3"/>
    <cellStyle name="Normal 10 2" xfId="4"/>
    <cellStyle name="Normal 18" xfId="5"/>
    <cellStyle name="Normal 2" xfId="6"/>
    <cellStyle name="Normal 2 2" xfId="7"/>
    <cellStyle name="Normal 21" xfId="8"/>
    <cellStyle name="Normal 4" xfId="9"/>
    <cellStyle name="Normal 4 2" xfId="10"/>
    <cellStyle name="Normal 5" xfId="11"/>
    <cellStyle name="Normal 7" xfId="12"/>
    <cellStyle name="Normal 8" xfId="13"/>
    <cellStyle name="Normal_MEMÓRIA DE CÁLCULO  - JULHO DE 2012" xfId="14"/>
    <cellStyle name="Porcentagem 2" xfId="15"/>
    <cellStyle name="Porcentagem 2 2" xfId="16"/>
    <cellStyle name="Porcentagem 3" xfId="17"/>
    <cellStyle name="Vírgul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571500</xdr:colOff>
          <xdr:row>1</xdr:row>
          <xdr:rowOff>19050</xdr:rowOff>
        </xdr:from>
        <xdr:to>
          <xdr:col>0</xdr:col>
          <xdr:colOff>1400175</xdr:colOff>
          <xdr:row>6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416F73C-AAFE-4BEC-ACFD-CE9813ADE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571500</xdr:colOff>
          <xdr:row>1</xdr:row>
          <xdr:rowOff>19050</xdr:rowOff>
        </xdr:from>
        <xdr:to>
          <xdr:col>0</xdr:col>
          <xdr:colOff>1400175</xdr:colOff>
          <xdr:row>6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8835102-7ADB-400B-B95D-41767FD7E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5706"/>
  <sheetViews>
    <sheetView tabSelected="1" view="pageBreakPreview" topLeftCell="C301" zoomScaleSheetLayoutView="100" workbookViewId="0">
      <selection activeCell="B72" sqref="B72"/>
    </sheetView>
  </sheetViews>
  <sheetFormatPr defaultRowHeight="12.75" x14ac:dyDescent="0.2"/>
  <cols>
    <col min="1" max="1" width="21.42578125" style="3" customWidth="1"/>
    <col min="2" max="2" width="104.85546875" style="3" customWidth="1"/>
    <col min="3" max="3" width="19.7109375" style="3" customWidth="1"/>
    <col min="4" max="4" width="18.140625" style="3" bestFit="1" customWidth="1"/>
    <col min="5" max="5" width="20.140625" style="3" bestFit="1" customWidth="1"/>
    <col min="6" max="6" width="19.42578125" style="3" bestFit="1" customWidth="1"/>
    <col min="7" max="7" width="20.140625" style="3" bestFit="1" customWidth="1"/>
    <col min="8" max="8" width="13.7109375" style="3" bestFit="1" customWidth="1"/>
    <col min="9" max="9" width="17.140625" style="3" customWidth="1"/>
    <col min="10" max="10" width="18.140625" style="3" customWidth="1"/>
    <col min="11" max="11" width="25.42578125" style="3" bestFit="1" customWidth="1"/>
    <col min="12" max="12" width="14.5703125" style="3" customWidth="1"/>
    <col min="13" max="13" width="17" style="3" customWidth="1"/>
    <col min="14" max="14" width="9.28515625" style="3" bestFit="1" customWidth="1"/>
    <col min="15" max="16" width="9.140625" style="3"/>
    <col min="17" max="17" width="9.5703125" style="3" bestFit="1" customWidth="1"/>
    <col min="18" max="16384" width="9.140625" style="3"/>
  </cols>
  <sheetData>
    <row r="3" spans="1:12" x14ac:dyDescent="0.2">
      <c r="A3" s="1" t="s">
        <v>3</v>
      </c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1" t="s">
        <v>4</v>
      </c>
      <c r="B4" s="2" t="s">
        <v>72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1" t="s">
        <v>5</v>
      </c>
      <c r="B5" s="364" t="s">
        <v>73</v>
      </c>
      <c r="C5" s="364"/>
      <c r="D5" s="364"/>
      <c r="E5" s="364"/>
      <c r="F5" s="364"/>
      <c r="G5" s="364"/>
      <c r="H5" s="2"/>
      <c r="I5" s="2"/>
      <c r="J5" s="2"/>
      <c r="K5" s="2"/>
      <c r="L5" s="2"/>
    </row>
    <row r="7" spans="1:12" x14ac:dyDescent="0.2">
      <c r="A7" s="365" t="s">
        <v>220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</row>
    <row r="8" spans="1:12" x14ac:dyDescent="0.2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</row>
    <row r="9" spans="1:12" ht="14.25" customHeight="1" x14ac:dyDescent="0.2">
      <c r="A9" s="4"/>
      <c r="B9" s="4"/>
      <c r="C9" s="5"/>
      <c r="D9" s="5" t="s">
        <v>226</v>
      </c>
      <c r="E9" s="6"/>
      <c r="F9" s="5"/>
      <c r="G9" s="5"/>
      <c r="H9" s="7"/>
      <c r="I9" s="7"/>
      <c r="J9" s="7"/>
      <c r="K9" s="7"/>
    </row>
    <row r="10" spans="1:12" ht="13.5" thickBot="1" x14ac:dyDescent="0.25">
      <c r="A10" s="21"/>
      <c r="B10" s="22"/>
      <c r="C10" s="23"/>
    </row>
    <row r="11" spans="1:12" s="12" customFormat="1" ht="18.75" customHeight="1" thickBot="1" x14ac:dyDescent="0.25">
      <c r="A11" s="8" t="s">
        <v>15</v>
      </c>
      <c r="B11" s="8" t="s">
        <v>16</v>
      </c>
      <c r="C11" s="9" t="s">
        <v>8</v>
      </c>
      <c r="D11" s="10" t="s">
        <v>9</v>
      </c>
      <c r="E11" s="10"/>
      <c r="F11" s="24"/>
      <c r="G11" s="11"/>
      <c r="H11" s="11"/>
      <c r="I11" s="11"/>
      <c r="J11" s="11"/>
      <c r="K11" s="11"/>
      <c r="L11" s="25"/>
    </row>
    <row r="12" spans="1:12" s="214" customFormat="1" ht="26.25" thickBot="1" x14ac:dyDescent="0.25">
      <c r="A12" s="206" t="s">
        <v>205</v>
      </c>
      <c r="B12" s="207" t="s">
        <v>206</v>
      </c>
      <c r="C12" s="208" t="s">
        <v>207</v>
      </c>
      <c r="D12" s="209">
        <f>D17</f>
        <v>6.1499999999999995</v>
      </c>
      <c r="E12" s="210"/>
      <c r="F12" s="211"/>
      <c r="G12" s="212"/>
      <c r="H12" s="212"/>
      <c r="I12" s="212"/>
      <c r="J12" s="212"/>
      <c r="K12" s="212"/>
      <c r="L12" s="213"/>
    </row>
    <row r="13" spans="1:12" x14ac:dyDescent="0.2">
      <c r="A13" s="26"/>
      <c r="B13" s="14"/>
      <c r="C13" s="27"/>
      <c r="D13" s="28"/>
      <c r="E13" s="7"/>
      <c r="F13" s="7"/>
      <c r="G13" s="7"/>
      <c r="H13" s="7"/>
      <c r="I13" s="7"/>
      <c r="J13" s="7"/>
      <c r="K13" s="7"/>
      <c r="L13" s="29"/>
    </row>
    <row r="14" spans="1:12" ht="18" customHeight="1" x14ac:dyDescent="0.2">
      <c r="A14" s="370" t="s">
        <v>33</v>
      </c>
      <c r="B14" s="16" t="s">
        <v>208</v>
      </c>
      <c r="C14" s="306" t="s">
        <v>0</v>
      </c>
      <c r="D14" s="31">
        <v>41</v>
      </c>
      <c r="E14" s="30" t="s">
        <v>10</v>
      </c>
      <c r="F14" s="7"/>
      <c r="G14" s="7"/>
      <c r="H14" s="7"/>
      <c r="I14" s="7"/>
      <c r="J14" s="7"/>
      <c r="K14" s="7"/>
      <c r="L14" s="29"/>
    </row>
    <row r="15" spans="1:12" x14ac:dyDescent="0.2">
      <c r="A15" s="371"/>
      <c r="B15" s="307"/>
      <c r="C15" s="306" t="s">
        <v>0</v>
      </c>
      <c r="D15" s="31">
        <v>0.15</v>
      </c>
      <c r="E15" s="32"/>
      <c r="F15" s="33"/>
      <c r="G15" s="30"/>
      <c r="H15" s="34"/>
      <c r="I15" s="30"/>
      <c r="J15" s="30"/>
      <c r="K15" s="7"/>
      <c r="L15" s="29"/>
    </row>
    <row r="16" spans="1:12" ht="12.75" customHeight="1" x14ac:dyDescent="0.2">
      <c r="A16" s="371"/>
      <c r="B16" s="305"/>
      <c r="C16" s="306" t="s">
        <v>0</v>
      </c>
      <c r="D16" s="31">
        <f>D14</f>
        <v>41</v>
      </c>
      <c r="E16" s="32" t="s">
        <v>1</v>
      </c>
      <c r="F16" s="30">
        <f>D15</f>
        <v>0.15</v>
      </c>
      <c r="G16" s="306" t="s">
        <v>0</v>
      </c>
      <c r="H16" s="36">
        <f>D16*F16</f>
        <v>6.1499999999999995</v>
      </c>
      <c r="I16" s="56" t="s">
        <v>2</v>
      </c>
      <c r="J16" s="7"/>
      <c r="K16" s="7"/>
      <c r="L16" s="29"/>
    </row>
    <row r="17" spans="1:12" ht="12.75" customHeight="1" x14ac:dyDescent="0.2">
      <c r="A17" s="173"/>
      <c r="B17" s="37" t="s">
        <v>48</v>
      </c>
      <c r="C17" s="38" t="s">
        <v>0</v>
      </c>
      <c r="D17" s="139">
        <f>H16</f>
        <v>6.1499999999999995</v>
      </c>
      <c r="E17" s="133" t="s">
        <v>51</v>
      </c>
      <c r="F17" s="7"/>
      <c r="G17" s="7"/>
      <c r="H17" s="7"/>
      <c r="I17" s="7"/>
      <c r="J17" s="7"/>
      <c r="K17" s="7"/>
      <c r="L17" s="29"/>
    </row>
    <row r="18" spans="1:12" ht="12.75" customHeight="1" x14ac:dyDescent="0.2">
      <c r="A18" s="316"/>
      <c r="B18" s="40"/>
      <c r="C18" s="317"/>
      <c r="D18" s="318"/>
      <c r="E18" s="319"/>
      <c r="F18" s="7"/>
      <c r="G18" s="7"/>
      <c r="H18" s="7"/>
      <c r="I18" s="7"/>
      <c r="J18" s="7"/>
      <c r="K18" s="7"/>
      <c r="L18" s="44"/>
    </row>
    <row r="19" spans="1:12" s="45" customFormat="1" ht="13.5" thickBot="1" x14ac:dyDescent="0.25">
      <c r="A19" s="320"/>
      <c r="B19" s="321"/>
      <c r="C19" s="320"/>
      <c r="D19" s="291"/>
      <c r="E19" s="322"/>
      <c r="F19" s="44"/>
      <c r="G19" s="44"/>
      <c r="H19" s="44"/>
      <c r="I19" s="44"/>
      <c r="J19" s="44"/>
      <c r="K19" s="44"/>
      <c r="L19" s="44"/>
    </row>
    <row r="20" spans="1:12" s="12" customFormat="1" ht="18.75" customHeight="1" thickBot="1" x14ac:dyDescent="0.25">
      <c r="A20" s="8" t="s">
        <v>15</v>
      </c>
      <c r="B20" s="8" t="s">
        <v>16</v>
      </c>
      <c r="C20" s="9" t="s">
        <v>8</v>
      </c>
      <c r="D20" s="10" t="s">
        <v>9</v>
      </c>
      <c r="E20" s="10"/>
      <c r="F20" s="24"/>
      <c r="G20" s="11"/>
      <c r="H20" s="11"/>
      <c r="I20" s="11"/>
      <c r="J20" s="11"/>
      <c r="K20" s="11"/>
      <c r="L20" s="25"/>
    </row>
    <row r="21" spans="1:12" s="214" customFormat="1" ht="26.25" thickBot="1" x14ac:dyDescent="0.25">
      <c r="A21" s="206" t="s">
        <v>209</v>
      </c>
      <c r="B21" s="207" t="s">
        <v>210</v>
      </c>
      <c r="C21" s="208" t="s">
        <v>156</v>
      </c>
      <c r="D21" s="209">
        <f>D26</f>
        <v>1</v>
      </c>
      <c r="E21" s="210"/>
      <c r="F21" s="211"/>
      <c r="G21" s="212"/>
      <c r="H21" s="212"/>
      <c r="I21" s="212"/>
      <c r="J21" s="212"/>
      <c r="K21" s="212"/>
      <c r="L21" s="213"/>
    </row>
    <row r="22" spans="1:12" x14ac:dyDescent="0.2">
      <c r="A22" s="26"/>
      <c r="B22" s="14"/>
      <c r="C22" s="27"/>
      <c r="D22" s="28"/>
      <c r="E22" s="7"/>
      <c r="F22" s="7"/>
      <c r="G22" s="7"/>
      <c r="H22" s="7"/>
      <c r="I22" s="7"/>
      <c r="J22" s="7"/>
      <c r="K22" s="7"/>
      <c r="L22" s="29"/>
    </row>
    <row r="23" spans="1:12" ht="18" customHeight="1" x14ac:dyDescent="0.2">
      <c r="A23" s="370" t="s">
        <v>33</v>
      </c>
      <c r="B23" s="16" t="s">
        <v>211</v>
      </c>
      <c r="C23" s="306" t="s">
        <v>0</v>
      </c>
      <c r="D23" s="31">
        <v>1</v>
      </c>
      <c r="E23" s="30" t="s">
        <v>10</v>
      </c>
      <c r="F23" s="7"/>
      <c r="G23" s="7"/>
      <c r="H23" s="7"/>
      <c r="I23" s="7"/>
      <c r="J23" s="7"/>
      <c r="K23" s="7"/>
      <c r="L23" s="29"/>
    </row>
    <row r="24" spans="1:12" x14ac:dyDescent="0.2">
      <c r="A24" s="371"/>
      <c r="B24" s="307"/>
      <c r="C24" s="306"/>
      <c r="D24" s="31"/>
      <c r="E24" s="32"/>
      <c r="F24" s="33"/>
      <c r="G24" s="30"/>
      <c r="H24" s="34"/>
      <c r="I24" s="30"/>
      <c r="J24" s="30"/>
      <c r="K24" s="7"/>
      <c r="L24" s="29"/>
    </row>
    <row r="25" spans="1:12" ht="12.75" customHeight="1" x14ac:dyDescent="0.2">
      <c r="A25" s="371"/>
      <c r="B25" s="305"/>
      <c r="C25" s="306" t="s">
        <v>0</v>
      </c>
      <c r="D25" s="31">
        <f>D23</f>
        <v>1</v>
      </c>
      <c r="E25" s="32"/>
      <c r="F25" s="30"/>
      <c r="G25" s="306"/>
      <c r="H25" s="36">
        <f>D25</f>
        <v>1</v>
      </c>
      <c r="I25" s="56" t="s">
        <v>156</v>
      </c>
      <c r="J25" s="7"/>
      <c r="K25" s="7"/>
      <c r="L25" s="29"/>
    </row>
    <row r="26" spans="1:12" ht="12.75" customHeight="1" x14ac:dyDescent="0.2">
      <c r="A26" s="173"/>
      <c r="B26" s="37" t="s">
        <v>48</v>
      </c>
      <c r="C26" s="38" t="s">
        <v>0</v>
      </c>
      <c r="D26" s="139">
        <f>D23</f>
        <v>1</v>
      </c>
      <c r="E26" s="133" t="s">
        <v>10</v>
      </c>
      <c r="F26" s="7"/>
      <c r="G26" s="7"/>
      <c r="H26" s="7"/>
      <c r="I26" s="7"/>
      <c r="J26" s="7"/>
      <c r="K26" s="7"/>
      <c r="L26" s="29"/>
    </row>
    <row r="27" spans="1:12" s="45" customFormat="1" x14ac:dyDescent="0.2">
      <c r="A27" s="39"/>
      <c r="B27" s="40"/>
      <c r="C27" s="39"/>
      <c r="D27" s="323"/>
      <c r="E27" s="324"/>
      <c r="F27" s="44"/>
      <c r="G27" s="44"/>
      <c r="H27" s="44"/>
      <c r="I27" s="44"/>
      <c r="J27" s="44"/>
      <c r="K27" s="44"/>
      <c r="L27" s="44"/>
    </row>
    <row r="28" spans="1:12" s="45" customFormat="1" ht="13.5" thickBot="1" x14ac:dyDescent="0.25">
      <c r="A28" s="221"/>
      <c r="B28" s="315"/>
      <c r="C28" s="320"/>
      <c r="D28" s="291"/>
      <c r="E28" s="322"/>
      <c r="F28" s="44"/>
      <c r="G28" s="44"/>
      <c r="H28" s="44"/>
      <c r="I28" s="44"/>
      <c r="J28" s="44"/>
      <c r="K28" s="44"/>
      <c r="L28" s="44"/>
    </row>
    <row r="29" spans="1:12" s="12" customFormat="1" ht="18.75" customHeight="1" thickBot="1" x14ac:dyDescent="0.25">
      <c r="A29" s="8" t="s">
        <v>15</v>
      </c>
      <c r="B29" s="8" t="s">
        <v>16</v>
      </c>
      <c r="C29" s="9" t="s">
        <v>8</v>
      </c>
      <c r="D29" s="10" t="s">
        <v>9</v>
      </c>
      <c r="E29" s="10"/>
      <c r="F29" s="24"/>
      <c r="G29" s="11"/>
      <c r="H29" s="11"/>
      <c r="I29" s="11"/>
      <c r="J29" s="11"/>
      <c r="K29" s="11"/>
      <c r="L29" s="25"/>
    </row>
    <row r="30" spans="1:12" s="214" customFormat="1" ht="13.5" thickBot="1" x14ac:dyDescent="0.25">
      <c r="A30" s="206" t="s">
        <v>153</v>
      </c>
      <c r="B30" s="286" t="s">
        <v>154</v>
      </c>
      <c r="C30" s="208" t="s">
        <v>155</v>
      </c>
      <c r="D30" s="209">
        <v>1</v>
      </c>
      <c r="E30" s="210"/>
      <c r="F30" s="211"/>
      <c r="G30" s="212"/>
      <c r="H30" s="212"/>
      <c r="I30" s="212"/>
      <c r="J30" s="212"/>
      <c r="K30" s="212"/>
      <c r="L30" s="213"/>
    </row>
    <row r="31" spans="1:12" s="214" customFormat="1" x14ac:dyDescent="0.2">
      <c r="A31" s="54"/>
      <c r="B31" s="285"/>
      <c r="C31" s="287"/>
      <c r="D31" s="288"/>
      <c r="E31" s="289"/>
      <c r="F31" s="44"/>
      <c r="G31" s="7"/>
      <c r="H31" s="7"/>
      <c r="I31" s="7"/>
      <c r="J31" s="7"/>
      <c r="K31" s="7"/>
      <c r="L31" s="29"/>
    </row>
    <row r="32" spans="1:12" s="214" customFormat="1" ht="13.5" thickBot="1" x14ac:dyDescent="0.25">
      <c r="A32" s="70"/>
      <c r="B32" s="285"/>
      <c r="C32" s="290"/>
      <c r="D32" s="291"/>
      <c r="E32" s="292"/>
      <c r="F32" s="44"/>
      <c r="G32" s="7"/>
      <c r="H32" s="7"/>
      <c r="I32" s="7"/>
      <c r="J32" s="7"/>
      <c r="K32" s="7"/>
      <c r="L32" s="29"/>
    </row>
    <row r="33" spans="1:12" s="12" customFormat="1" ht="18.75" customHeight="1" thickBot="1" x14ac:dyDescent="0.25">
      <c r="A33" s="8" t="s">
        <v>15</v>
      </c>
      <c r="B33" s="8" t="s">
        <v>16</v>
      </c>
      <c r="C33" s="9" t="s">
        <v>8</v>
      </c>
      <c r="D33" s="10" t="s">
        <v>9</v>
      </c>
      <c r="E33" s="10"/>
      <c r="F33" s="24"/>
      <c r="G33" s="11"/>
      <c r="H33" s="11"/>
      <c r="I33" s="11"/>
      <c r="J33" s="11"/>
      <c r="K33" s="11"/>
      <c r="L33" s="25"/>
    </row>
    <row r="34" spans="1:12" s="214" customFormat="1" ht="26.25" thickBot="1" x14ac:dyDescent="0.25">
      <c r="A34" s="206" t="s">
        <v>213</v>
      </c>
      <c r="B34" s="207" t="s">
        <v>212</v>
      </c>
      <c r="C34" s="208" t="s">
        <v>201</v>
      </c>
      <c r="D34" s="209">
        <f>D39</f>
        <v>8</v>
      </c>
      <c r="E34" s="210"/>
      <c r="F34" s="211"/>
      <c r="G34" s="212"/>
      <c r="H34" s="212"/>
      <c r="I34" s="212"/>
      <c r="J34" s="212"/>
      <c r="K34" s="212"/>
      <c r="L34" s="213"/>
    </row>
    <row r="35" spans="1:12" x14ac:dyDescent="0.2">
      <c r="A35" s="26"/>
      <c r="B35" s="14"/>
      <c r="C35" s="27"/>
      <c r="D35" s="28"/>
      <c r="E35" s="7"/>
      <c r="F35" s="7"/>
      <c r="G35" s="7"/>
      <c r="H35" s="7"/>
      <c r="I35" s="7"/>
      <c r="J35" s="7"/>
      <c r="K35" s="7"/>
      <c r="L35" s="29"/>
    </row>
    <row r="36" spans="1:12" ht="18" customHeight="1" x14ac:dyDescent="0.2">
      <c r="A36" s="370" t="s">
        <v>33</v>
      </c>
      <c r="B36" s="16" t="s">
        <v>214</v>
      </c>
      <c r="C36" s="306" t="s">
        <v>0</v>
      </c>
      <c r="D36" s="31">
        <v>8</v>
      </c>
      <c r="E36" s="30" t="s">
        <v>201</v>
      </c>
      <c r="F36" s="7"/>
      <c r="G36" s="7"/>
      <c r="H36" s="7"/>
      <c r="I36" s="7"/>
      <c r="J36" s="7"/>
      <c r="K36" s="7"/>
      <c r="L36" s="29"/>
    </row>
    <row r="37" spans="1:12" x14ac:dyDescent="0.2">
      <c r="A37" s="371"/>
      <c r="B37" s="307"/>
      <c r="C37" s="306"/>
      <c r="D37" s="31"/>
      <c r="E37" s="32"/>
      <c r="F37" s="33"/>
      <c r="G37" s="30"/>
      <c r="H37" s="34"/>
      <c r="I37" s="30"/>
      <c r="J37" s="30"/>
      <c r="K37" s="7"/>
      <c r="L37" s="29"/>
    </row>
    <row r="38" spans="1:12" ht="12.75" customHeight="1" x14ac:dyDescent="0.2">
      <c r="A38" s="371"/>
      <c r="B38" s="305"/>
      <c r="C38" s="306" t="s">
        <v>0</v>
      </c>
      <c r="D38" s="31">
        <f>D36</f>
        <v>8</v>
      </c>
      <c r="E38" s="32"/>
      <c r="F38" s="30"/>
      <c r="G38" s="306"/>
      <c r="H38" s="36">
        <f>D38</f>
        <v>8</v>
      </c>
      <c r="I38" s="56" t="s">
        <v>201</v>
      </c>
      <c r="J38" s="7"/>
      <c r="K38" s="7"/>
      <c r="L38" s="29"/>
    </row>
    <row r="39" spans="1:12" ht="12.75" customHeight="1" x14ac:dyDescent="0.2">
      <c r="A39" s="173"/>
      <c r="B39" s="37" t="s">
        <v>48</v>
      </c>
      <c r="C39" s="38" t="s">
        <v>0</v>
      </c>
      <c r="D39" s="139">
        <f>D36</f>
        <v>8</v>
      </c>
      <c r="E39" s="133" t="s">
        <v>201</v>
      </c>
      <c r="F39" s="7"/>
      <c r="G39" s="7"/>
      <c r="H39" s="7"/>
      <c r="I39" s="7"/>
      <c r="J39" s="7"/>
      <c r="K39" s="7"/>
      <c r="L39" s="29"/>
    </row>
    <row r="40" spans="1:12" ht="12.75" customHeight="1" x14ac:dyDescent="0.2">
      <c r="A40" s="316"/>
      <c r="B40" s="315"/>
      <c r="C40" s="325"/>
      <c r="D40" s="46"/>
      <c r="E40" s="326"/>
      <c r="F40" s="7"/>
      <c r="G40" s="7"/>
      <c r="H40" s="7"/>
      <c r="I40" s="7"/>
      <c r="J40" s="7"/>
      <c r="K40" s="7"/>
      <c r="L40" s="29"/>
    </row>
    <row r="41" spans="1:12" ht="12.75" customHeight="1" thickBot="1" x14ac:dyDescent="0.25">
      <c r="A41" s="316"/>
      <c r="B41" s="315"/>
      <c r="C41" s="325"/>
      <c r="D41" s="46"/>
      <c r="E41" s="326"/>
      <c r="F41" s="7"/>
      <c r="G41" s="7"/>
      <c r="H41" s="7"/>
      <c r="I41" s="7"/>
      <c r="J41" s="7"/>
      <c r="K41" s="7"/>
      <c r="L41" s="29"/>
    </row>
    <row r="42" spans="1:12" s="12" customFormat="1" ht="18.75" customHeight="1" thickBot="1" x14ac:dyDescent="0.25">
      <c r="A42" s="8" t="s">
        <v>15</v>
      </c>
      <c r="B42" s="8" t="s">
        <v>16</v>
      </c>
      <c r="C42" s="9" t="s">
        <v>8</v>
      </c>
      <c r="D42" s="10" t="s">
        <v>9</v>
      </c>
      <c r="E42" s="10"/>
      <c r="F42" s="24"/>
      <c r="G42" s="11"/>
      <c r="H42" s="11"/>
      <c r="I42" s="11"/>
      <c r="J42" s="11"/>
      <c r="K42" s="11"/>
      <c r="L42" s="25"/>
    </row>
    <row r="43" spans="1:12" s="214" customFormat="1" ht="26.25" thickBot="1" x14ac:dyDescent="0.25">
      <c r="A43" s="206" t="s">
        <v>215</v>
      </c>
      <c r="B43" s="207" t="s">
        <v>47</v>
      </c>
      <c r="C43" s="208" t="s">
        <v>19</v>
      </c>
      <c r="D43" s="209">
        <f>D50</f>
        <v>14.916000000000002</v>
      </c>
      <c r="E43" s="210"/>
      <c r="F43" s="211"/>
      <c r="G43" s="212"/>
      <c r="H43" s="212"/>
      <c r="I43" s="212"/>
      <c r="J43" s="212"/>
      <c r="K43" s="212"/>
      <c r="L43" s="213"/>
    </row>
    <row r="44" spans="1:12" x14ac:dyDescent="0.2">
      <c r="A44" s="26"/>
      <c r="B44" s="14"/>
      <c r="C44" s="27"/>
      <c r="D44" s="28"/>
      <c r="E44" s="7"/>
      <c r="F44" s="7"/>
      <c r="G44" s="7"/>
      <c r="H44" s="7"/>
      <c r="I44" s="7"/>
      <c r="J44" s="7"/>
      <c r="K44" s="7"/>
      <c r="L44" s="29"/>
    </row>
    <row r="45" spans="1:12" ht="18" customHeight="1" x14ac:dyDescent="0.2">
      <c r="A45" s="370" t="s">
        <v>33</v>
      </c>
      <c r="B45" s="16" t="s">
        <v>74</v>
      </c>
      <c r="C45" s="202" t="s">
        <v>0</v>
      </c>
      <c r="D45" s="139">
        <v>5</v>
      </c>
      <c r="E45" s="30" t="s">
        <v>10</v>
      </c>
      <c r="F45" s="7"/>
      <c r="G45" s="7"/>
      <c r="H45" s="7"/>
      <c r="I45" s="7"/>
      <c r="J45" s="7"/>
      <c r="K45" s="7"/>
      <c r="L45" s="29"/>
    </row>
    <row r="46" spans="1:12" x14ac:dyDescent="0.2">
      <c r="A46" s="371"/>
      <c r="B46" s="373" t="s">
        <v>75</v>
      </c>
      <c r="C46" s="202" t="s">
        <v>0</v>
      </c>
      <c r="D46" s="31">
        <v>0.9</v>
      </c>
      <c r="E46" s="32" t="s">
        <v>1</v>
      </c>
      <c r="F46" s="30">
        <v>0.9</v>
      </c>
      <c r="G46" s="30" t="s">
        <v>1</v>
      </c>
      <c r="H46" s="30">
        <v>0.4</v>
      </c>
      <c r="I46" s="30" t="s">
        <v>0</v>
      </c>
      <c r="J46" s="30">
        <f>D46*F46*H46</f>
        <v>0.32400000000000007</v>
      </c>
      <c r="K46" s="7"/>
      <c r="L46" s="29"/>
    </row>
    <row r="47" spans="1:12" x14ac:dyDescent="0.2">
      <c r="A47" s="371"/>
      <c r="B47" s="373"/>
      <c r="C47" s="202" t="s">
        <v>0</v>
      </c>
      <c r="D47" s="31">
        <f>J46</f>
        <v>0.32400000000000007</v>
      </c>
      <c r="E47" s="32" t="s">
        <v>1</v>
      </c>
      <c r="F47" s="33">
        <f>D45</f>
        <v>5</v>
      </c>
      <c r="G47" s="30" t="s">
        <v>0</v>
      </c>
      <c r="H47" s="34">
        <f>D47*F47</f>
        <v>1.6200000000000003</v>
      </c>
      <c r="I47" s="30"/>
      <c r="J47" s="30"/>
      <c r="K47" s="7"/>
      <c r="L47" s="29"/>
    </row>
    <row r="48" spans="1:12" ht="12.75" customHeight="1" x14ac:dyDescent="0.2">
      <c r="A48" s="371"/>
      <c r="B48" s="366" t="s">
        <v>76</v>
      </c>
      <c r="C48" s="202" t="s">
        <v>0</v>
      </c>
      <c r="D48" s="31">
        <v>0.2</v>
      </c>
      <c r="E48" s="32" t="s">
        <v>1</v>
      </c>
      <c r="F48" s="30">
        <v>0.4</v>
      </c>
      <c r="G48" s="238" t="s">
        <v>1</v>
      </c>
      <c r="H48" s="30">
        <v>166.2</v>
      </c>
      <c r="I48" s="7"/>
      <c r="J48" s="7"/>
      <c r="K48" s="7"/>
      <c r="L48" s="29"/>
    </row>
    <row r="49" spans="1:12" ht="12.75" customHeight="1" x14ac:dyDescent="0.2">
      <c r="A49" s="372"/>
      <c r="B49" s="368"/>
      <c r="C49" s="202" t="s">
        <v>0</v>
      </c>
      <c r="D49" s="31">
        <f>D48*F48*H48</f>
        <v>13.296000000000001</v>
      </c>
      <c r="E49" s="35"/>
      <c r="F49" s="36"/>
      <c r="G49" s="202"/>
      <c r="H49" s="34"/>
      <c r="I49" s="7"/>
      <c r="J49" s="7"/>
      <c r="K49" s="7"/>
      <c r="L49" s="29"/>
    </row>
    <row r="50" spans="1:12" ht="12.75" customHeight="1" x14ac:dyDescent="0.2">
      <c r="A50" s="173"/>
      <c r="B50" s="37" t="s">
        <v>48</v>
      </c>
      <c r="C50" s="38" t="s">
        <v>0</v>
      </c>
      <c r="D50" s="139">
        <f>H47+D49</f>
        <v>14.916000000000002</v>
      </c>
      <c r="E50" s="133" t="s">
        <v>51</v>
      </c>
      <c r="F50" s="7"/>
      <c r="G50" s="7"/>
      <c r="H50" s="7"/>
      <c r="I50" s="7"/>
      <c r="J50" s="7"/>
      <c r="K50" s="7"/>
      <c r="L50" s="29"/>
    </row>
    <row r="51" spans="1:12" s="45" customFormat="1" x14ac:dyDescent="0.2">
      <c r="A51" s="39"/>
      <c r="B51" s="40"/>
      <c r="C51" s="41"/>
      <c r="D51" s="42"/>
      <c r="E51" s="43"/>
      <c r="F51" s="44"/>
      <c r="G51" s="44"/>
      <c r="H51" s="44"/>
      <c r="I51" s="44"/>
      <c r="J51" s="44"/>
      <c r="K51" s="44"/>
      <c r="L51" s="44"/>
    </row>
    <row r="52" spans="1:12" ht="13.5" thickBot="1" x14ac:dyDescent="0.25">
      <c r="A52" s="26"/>
      <c r="B52" s="47"/>
      <c r="C52" s="48"/>
      <c r="D52" s="49"/>
      <c r="E52" s="19"/>
      <c r="F52" s="7"/>
      <c r="G52" s="7"/>
      <c r="H52" s="7"/>
      <c r="I52" s="7"/>
      <c r="J52" s="7"/>
      <c r="K52" s="7"/>
      <c r="L52" s="29"/>
    </row>
    <row r="53" spans="1:12" s="12" customFormat="1" ht="13.5" thickBot="1" x14ac:dyDescent="0.25">
      <c r="A53" s="8" t="s">
        <v>15</v>
      </c>
      <c r="B53" s="8" t="s">
        <v>16</v>
      </c>
      <c r="C53" s="9" t="s">
        <v>8</v>
      </c>
      <c r="D53" s="10" t="s">
        <v>9</v>
      </c>
      <c r="E53" s="10"/>
      <c r="F53" s="11"/>
      <c r="G53" s="11"/>
      <c r="H53" s="11"/>
      <c r="I53" s="11"/>
      <c r="J53" s="11"/>
      <c r="K53" s="11"/>
      <c r="L53" s="25"/>
    </row>
    <row r="54" spans="1:12" s="214" customFormat="1" ht="26.25" thickBot="1" x14ac:dyDescent="0.25">
      <c r="A54" s="206" t="s">
        <v>32</v>
      </c>
      <c r="B54" s="207" t="s">
        <v>20</v>
      </c>
      <c r="C54" s="215" t="s">
        <v>19</v>
      </c>
      <c r="D54" s="216">
        <f>D60</f>
        <v>0.90000000000000036</v>
      </c>
      <c r="E54" s="210"/>
      <c r="F54" s="212"/>
      <c r="G54" s="212"/>
      <c r="H54" s="212"/>
      <c r="I54" s="212"/>
      <c r="J54" s="212"/>
      <c r="K54" s="212"/>
      <c r="L54" s="213"/>
    </row>
    <row r="55" spans="1:12" ht="17.25" customHeight="1" x14ac:dyDescent="0.2">
      <c r="A55" s="26"/>
      <c r="B55" s="14"/>
      <c r="C55" s="13"/>
      <c r="D55" s="50"/>
      <c r="E55" s="7"/>
      <c r="F55" s="7"/>
      <c r="G55" s="7"/>
      <c r="H55" s="7"/>
      <c r="I55" s="7"/>
      <c r="J55" s="7"/>
      <c r="K55" s="7"/>
      <c r="L55" s="29"/>
    </row>
    <row r="56" spans="1:12" ht="15" customHeight="1" x14ac:dyDescent="0.2">
      <c r="A56" s="369" t="s">
        <v>54</v>
      </c>
      <c r="B56" s="51" t="s">
        <v>56</v>
      </c>
      <c r="C56" s="202" t="s">
        <v>0</v>
      </c>
      <c r="D56" s="31">
        <v>0.6</v>
      </c>
      <c r="E56" s="30" t="s">
        <v>1</v>
      </c>
      <c r="F56" s="30">
        <v>0.6</v>
      </c>
      <c r="G56" s="30" t="s">
        <v>1</v>
      </c>
      <c r="H56" s="30">
        <v>0.4</v>
      </c>
      <c r="I56" s="30" t="s">
        <v>0</v>
      </c>
      <c r="J56" s="36">
        <f>D56*F56*H56</f>
        <v>0.14399999999999999</v>
      </c>
      <c r="K56" s="30" t="s">
        <v>1</v>
      </c>
      <c r="L56" s="30">
        <v>5</v>
      </c>
    </row>
    <row r="57" spans="1:12" ht="15" customHeight="1" x14ac:dyDescent="0.2">
      <c r="A57" s="369"/>
      <c r="B57" s="51"/>
      <c r="C57" s="238" t="s">
        <v>0</v>
      </c>
      <c r="D57" s="242">
        <f>J56*L56</f>
        <v>0.72</v>
      </c>
      <c r="E57" s="30"/>
      <c r="F57" s="30"/>
      <c r="G57" s="30"/>
      <c r="H57" s="30"/>
      <c r="I57" s="30"/>
      <c r="J57" s="34"/>
      <c r="K57" s="30"/>
      <c r="L57" s="241"/>
    </row>
    <row r="58" spans="1:12" ht="15" customHeight="1" x14ac:dyDescent="0.2">
      <c r="A58" s="369"/>
      <c r="B58" s="51"/>
      <c r="C58" s="238"/>
      <c r="D58" s="31" t="s">
        <v>136</v>
      </c>
      <c r="E58" s="30"/>
      <c r="F58" s="30"/>
      <c r="G58" s="30"/>
      <c r="H58" s="30"/>
      <c r="I58" s="30"/>
      <c r="J58" s="34"/>
      <c r="K58" s="30"/>
      <c r="L58" s="241"/>
    </row>
    <row r="59" spans="1:12" ht="15" customHeight="1" x14ac:dyDescent="0.2">
      <c r="A59" s="369"/>
      <c r="B59" s="51" t="s">
        <v>49</v>
      </c>
      <c r="C59" s="202" t="s">
        <v>0</v>
      </c>
      <c r="D59" s="242">
        <f>H47</f>
        <v>1.6200000000000003</v>
      </c>
      <c r="E59" s="30"/>
      <c r="F59" s="30"/>
      <c r="G59" s="30"/>
      <c r="H59" s="30"/>
      <c r="I59" s="30"/>
      <c r="J59" s="34"/>
      <c r="K59" s="30" t="s">
        <v>1</v>
      </c>
      <c r="L59" s="30">
        <v>5</v>
      </c>
    </row>
    <row r="60" spans="1:12" ht="15" customHeight="1" x14ac:dyDescent="0.2">
      <c r="A60" s="369"/>
      <c r="B60" s="53" t="s">
        <v>7</v>
      </c>
      <c r="C60" s="238" t="s">
        <v>0</v>
      </c>
      <c r="D60" s="242">
        <f>D59-D57</f>
        <v>0.90000000000000036</v>
      </c>
      <c r="E60" s="30"/>
      <c r="F60" s="30"/>
      <c r="G60" s="30"/>
      <c r="H60" s="30"/>
      <c r="I60" s="30"/>
      <c r="J60" s="34"/>
      <c r="K60" s="30"/>
      <c r="L60" s="30"/>
    </row>
    <row r="61" spans="1:12" ht="15" customHeight="1" x14ac:dyDescent="0.2">
      <c r="A61" s="221"/>
      <c r="B61" s="327"/>
      <c r="C61" s="221"/>
      <c r="D61" s="328"/>
      <c r="E61" s="44"/>
      <c r="F61" s="44"/>
      <c r="G61" s="44"/>
      <c r="H61" s="44"/>
      <c r="I61" s="44"/>
      <c r="J61" s="329"/>
      <c r="K61" s="44"/>
      <c r="L61" s="44"/>
    </row>
    <row r="62" spans="1:12" ht="13.5" thickBot="1" x14ac:dyDescent="0.25">
      <c r="A62" s="26"/>
      <c r="B62" s="14"/>
      <c r="C62" s="27"/>
      <c r="D62" s="28"/>
      <c r="E62" s="7"/>
      <c r="F62" s="7"/>
      <c r="G62" s="7"/>
      <c r="H62" s="7"/>
      <c r="I62" s="7"/>
      <c r="J62" s="7"/>
      <c r="K62" s="7"/>
      <c r="L62" s="29"/>
    </row>
    <row r="63" spans="1:12" s="12" customFormat="1" ht="13.5" thickBot="1" x14ac:dyDescent="0.25">
      <c r="A63" s="8" t="s">
        <v>15</v>
      </c>
      <c r="B63" s="8" t="s">
        <v>16</v>
      </c>
      <c r="C63" s="9" t="s">
        <v>8</v>
      </c>
      <c r="D63" s="10" t="s">
        <v>9</v>
      </c>
      <c r="E63" s="10"/>
      <c r="F63" s="11"/>
      <c r="G63" s="11"/>
      <c r="H63" s="11"/>
      <c r="I63" s="11"/>
      <c r="J63" s="11"/>
      <c r="K63" s="11"/>
      <c r="L63" s="25"/>
    </row>
    <row r="64" spans="1:12" s="214" customFormat="1" ht="26.25" thickBot="1" x14ac:dyDescent="0.25">
      <c r="A64" s="206" t="s">
        <v>138</v>
      </c>
      <c r="B64" s="207" t="s">
        <v>139</v>
      </c>
      <c r="C64" s="215" t="s">
        <v>19</v>
      </c>
      <c r="D64" s="216">
        <f>D67</f>
        <v>9.9719999999999995</v>
      </c>
      <c r="E64" s="210"/>
      <c r="F64" s="212"/>
      <c r="G64" s="212"/>
      <c r="H64" s="212"/>
      <c r="I64" s="212"/>
      <c r="J64" s="212"/>
      <c r="K64" s="212"/>
      <c r="L64" s="213"/>
    </row>
    <row r="65" spans="1:12" ht="17.25" customHeight="1" x14ac:dyDescent="0.2">
      <c r="A65" s="26"/>
      <c r="B65" s="14"/>
      <c r="C65" s="13"/>
      <c r="D65" s="50"/>
      <c r="E65" s="7"/>
      <c r="F65" s="7"/>
      <c r="G65" s="7"/>
      <c r="H65" s="7"/>
      <c r="I65" s="7"/>
      <c r="J65" s="7"/>
      <c r="K65" s="7"/>
      <c r="L65" s="29"/>
    </row>
    <row r="66" spans="1:12" ht="15" customHeight="1" x14ac:dyDescent="0.2">
      <c r="A66" s="369" t="s">
        <v>54</v>
      </c>
      <c r="B66" s="366" t="s">
        <v>76</v>
      </c>
      <c r="C66" s="238" t="s">
        <v>0</v>
      </c>
      <c r="D66" s="31">
        <f>D48</f>
        <v>0.2</v>
      </c>
      <c r="E66" s="30" t="s">
        <v>1</v>
      </c>
      <c r="F66" s="30">
        <v>0.3</v>
      </c>
      <c r="G66" s="30" t="s">
        <v>1</v>
      </c>
      <c r="H66" s="30">
        <f>H48</f>
        <v>166.2</v>
      </c>
      <c r="I66" s="30" t="s">
        <v>0</v>
      </c>
      <c r="J66" s="30">
        <f>D66*F66*H66</f>
        <v>9.9719999999999995</v>
      </c>
      <c r="K66" s="30"/>
      <c r="L66" s="30"/>
    </row>
    <row r="67" spans="1:12" ht="15" customHeight="1" x14ac:dyDescent="0.2">
      <c r="A67" s="369"/>
      <c r="B67" s="368"/>
      <c r="C67" s="238" t="s">
        <v>0</v>
      </c>
      <c r="D67" s="242">
        <f>J66</f>
        <v>9.9719999999999995</v>
      </c>
      <c r="E67" s="30"/>
      <c r="F67" s="30"/>
      <c r="G67" s="30"/>
      <c r="H67" s="30"/>
      <c r="I67" s="30"/>
      <c r="J67" s="34"/>
      <c r="K67" s="30"/>
      <c r="L67" s="241"/>
    </row>
    <row r="68" spans="1:12" ht="15" customHeight="1" x14ac:dyDescent="0.2">
      <c r="A68" s="369"/>
      <c r="B68" s="51"/>
      <c r="C68" s="238"/>
      <c r="D68" s="31"/>
      <c r="E68" s="30"/>
      <c r="F68" s="30"/>
      <c r="G68" s="30"/>
      <c r="H68" s="30"/>
      <c r="I68" s="30"/>
      <c r="J68" s="34"/>
      <c r="K68" s="30"/>
      <c r="L68" s="241"/>
    </row>
    <row r="69" spans="1:12" ht="15" customHeight="1" x14ac:dyDescent="0.2">
      <c r="A69" s="221"/>
      <c r="B69" s="330"/>
      <c r="C69" s="221"/>
      <c r="D69" s="96"/>
      <c r="E69" s="44"/>
      <c r="F69" s="44"/>
      <c r="G69" s="44"/>
      <c r="H69" s="44"/>
      <c r="I69" s="44"/>
      <c r="J69" s="329"/>
      <c r="K69" s="44"/>
      <c r="L69" s="331"/>
    </row>
    <row r="70" spans="1:12" ht="13.5" thickBot="1" x14ac:dyDescent="0.25">
      <c r="A70" s="26"/>
      <c r="B70" s="14"/>
      <c r="C70" s="27"/>
      <c r="D70" s="28"/>
      <c r="E70" s="7"/>
      <c r="F70" s="7"/>
      <c r="G70" s="7"/>
      <c r="H70" s="7"/>
      <c r="I70" s="7"/>
      <c r="J70" s="7"/>
      <c r="K70" s="7"/>
      <c r="L70" s="29"/>
    </row>
    <row r="71" spans="1:12" s="12" customFormat="1" ht="13.5" thickBot="1" x14ac:dyDescent="0.25">
      <c r="A71" s="8" t="s">
        <v>15</v>
      </c>
      <c r="B71" s="8" t="s">
        <v>16</v>
      </c>
      <c r="C71" s="9" t="s">
        <v>8</v>
      </c>
      <c r="D71" s="10" t="s">
        <v>9</v>
      </c>
      <c r="E71" s="10"/>
      <c r="F71" s="11"/>
      <c r="G71" s="11"/>
      <c r="H71" s="11"/>
      <c r="I71" s="11"/>
      <c r="J71" s="11"/>
      <c r="K71" s="11"/>
      <c r="L71" s="25"/>
    </row>
    <row r="72" spans="1:12" s="214" customFormat="1" ht="39" thickBot="1" x14ac:dyDescent="0.25">
      <c r="A72" s="206" t="s">
        <v>38</v>
      </c>
      <c r="B72" s="217" t="s">
        <v>22</v>
      </c>
      <c r="C72" s="208" t="s">
        <v>23</v>
      </c>
      <c r="D72" s="209">
        <f>J84</f>
        <v>458.44392000000028</v>
      </c>
      <c r="E72" s="210"/>
      <c r="F72" s="218"/>
      <c r="G72" s="218"/>
      <c r="H72" s="218"/>
      <c r="I72" s="218"/>
      <c r="J72" s="218"/>
      <c r="K72" s="218"/>
      <c r="L72" s="219"/>
    </row>
    <row r="73" spans="1:12" x14ac:dyDescent="0.2">
      <c r="A73" s="54"/>
      <c r="B73" s="14"/>
      <c r="C73" s="13"/>
      <c r="D73" s="50"/>
      <c r="E73" s="15"/>
      <c r="F73" s="7"/>
      <c r="G73" s="7"/>
      <c r="H73" s="7"/>
      <c r="I73" s="7"/>
      <c r="J73" s="7"/>
      <c r="K73" s="7"/>
      <c r="L73" s="29"/>
    </row>
    <row r="74" spans="1:12" x14ac:dyDescent="0.2">
      <c r="A74" s="26"/>
      <c r="B74" s="16" t="s">
        <v>34</v>
      </c>
      <c r="C74" s="202" t="s">
        <v>0</v>
      </c>
      <c r="D74" s="31">
        <v>1.7</v>
      </c>
      <c r="E74" s="7"/>
      <c r="F74" s="7"/>
      <c r="G74" s="7"/>
      <c r="H74" s="7"/>
      <c r="I74" s="7"/>
      <c r="J74" s="7"/>
      <c r="K74" s="7"/>
      <c r="L74" s="29"/>
    </row>
    <row r="75" spans="1:12" x14ac:dyDescent="0.2">
      <c r="A75" s="26"/>
      <c r="B75" s="16" t="s">
        <v>35</v>
      </c>
      <c r="C75" s="202" t="s">
        <v>0</v>
      </c>
      <c r="D75" s="31">
        <v>42.2</v>
      </c>
      <c r="E75" s="7" t="s">
        <v>36</v>
      </c>
      <c r="F75" s="7"/>
      <c r="G75" s="7"/>
      <c r="H75" s="7"/>
      <c r="I75" s="7"/>
      <c r="J75" s="7"/>
      <c r="K75" s="7"/>
      <c r="L75" s="29"/>
    </row>
    <row r="76" spans="1:12" x14ac:dyDescent="0.2">
      <c r="A76" s="26"/>
      <c r="B76" s="14"/>
      <c r="C76" s="27"/>
      <c r="D76" s="28"/>
      <c r="E76" s="7"/>
      <c r="F76" s="7"/>
      <c r="G76" s="7"/>
      <c r="H76" s="7"/>
      <c r="I76" s="7"/>
      <c r="J76" s="7"/>
      <c r="K76" s="7"/>
      <c r="L76" s="29"/>
    </row>
    <row r="77" spans="1:12" x14ac:dyDescent="0.2">
      <c r="A77" s="26"/>
      <c r="B77" s="14"/>
      <c r="C77" s="27"/>
      <c r="D77" s="28"/>
      <c r="E77" s="7"/>
      <c r="F77" s="7"/>
      <c r="G77" s="7"/>
      <c r="H77" s="7"/>
      <c r="I77" s="7"/>
      <c r="J77" s="7"/>
      <c r="K77" s="7"/>
      <c r="L77" s="29"/>
    </row>
    <row r="78" spans="1:12" x14ac:dyDescent="0.2">
      <c r="A78" s="26"/>
      <c r="B78" s="366" t="s">
        <v>24</v>
      </c>
      <c r="C78" s="202" t="s">
        <v>0</v>
      </c>
      <c r="D78" s="31">
        <f>D43</f>
        <v>14.916000000000002</v>
      </c>
      <c r="E78" s="30" t="s">
        <v>21</v>
      </c>
      <c r="F78" s="30">
        <f>D54</f>
        <v>0.90000000000000036</v>
      </c>
      <c r="G78" s="30" t="s">
        <v>21</v>
      </c>
      <c r="H78" s="30">
        <f>D67</f>
        <v>9.9719999999999995</v>
      </c>
      <c r="I78" s="30" t="s">
        <v>0</v>
      </c>
      <c r="J78" s="30">
        <f>D78-F78-H78</f>
        <v>4.0440000000000023</v>
      </c>
      <c r="K78" s="30"/>
      <c r="L78" s="29"/>
    </row>
    <row r="79" spans="1:12" x14ac:dyDescent="0.2">
      <c r="A79" s="26"/>
      <c r="B79" s="367"/>
      <c r="C79" s="238"/>
      <c r="D79" s="31"/>
      <c r="E79" s="30"/>
      <c r="F79" s="30" t="s">
        <v>146</v>
      </c>
      <c r="G79" s="30"/>
      <c r="H79" s="30"/>
      <c r="I79" s="30"/>
      <c r="J79" s="30"/>
      <c r="K79" s="30"/>
      <c r="L79" s="29"/>
    </row>
    <row r="80" spans="1:12" x14ac:dyDescent="0.2">
      <c r="A80" s="26"/>
      <c r="B80" s="368"/>
      <c r="C80" s="202" t="s">
        <v>0</v>
      </c>
      <c r="D80" s="31">
        <f>J78</f>
        <v>4.0440000000000023</v>
      </c>
      <c r="E80" s="30" t="s">
        <v>1</v>
      </c>
      <c r="F80" s="30">
        <f>D74</f>
        <v>1.7</v>
      </c>
      <c r="G80" s="30" t="s">
        <v>0</v>
      </c>
      <c r="H80" s="30">
        <f>D80*F80</f>
        <v>6.874800000000004</v>
      </c>
      <c r="I80" s="30"/>
      <c r="J80" s="30"/>
      <c r="K80" s="30"/>
      <c r="L80" s="29"/>
    </row>
    <row r="81" spans="1:12" x14ac:dyDescent="0.2">
      <c r="A81" s="26"/>
      <c r="B81" s="236"/>
      <c r="C81" s="238" t="s">
        <v>136</v>
      </c>
      <c r="D81" s="31" t="s">
        <v>146</v>
      </c>
      <c r="E81" s="30"/>
      <c r="F81" s="52"/>
      <c r="G81" s="44"/>
      <c r="H81" s="44"/>
      <c r="I81" s="44"/>
      <c r="J81" s="44"/>
      <c r="K81" s="44"/>
      <c r="L81" s="44"/>
    </row>
    <row r="82" spans="1:12" x14ac:dyDescent="0.2">
      <c r="A82" s="26"/>
      <c r="B82" s="243" t="s">
        <v>145</v>
      </c>
      <c r="C82" s="31">
        <f>C104</f>
        <v>1.6620000000000001</v>
      </c>
      <c r="D82" s="31">
        <f>D104</f>
        <v>2.4</v>
      </c>
      <c r="E82" s="30" t="s">
        <v>0</v>
      </c>
      <c r="F82" s="30">
        <f>C82*D82</f>
        <v>3.9888000000000003</v>
      </c>
      <c r="G82" s="44"/>
      <c r="H82" s="44"/>
      <c r="I82" s="44"/>
      <c r="J82" s="44"/>
      <c r="K82" s="44"/>
      <c r="L82" s="44"/>
    </row>
    <row r="83" spans="1:12" x14ac:dyDescent="0.2">
      <c r="A83" s="26"/>
      <c r="B83" s="237"/>
      <c r="C83" s="238"/>
      <c r="D83" s="31"/>
      <c r="E83" s="30"/>
      <c r="F83" s="30"/>
      <c r="G83" s="30" t="s">
        <v>147</v>
      </c>
      <c r="H83" s="30"/>
      <c r="I83" s="30"/>
      <c r="J83" s="30"/>
      <c r="K83" s="30"/>
      <c r="L83" s="29"/>
    </row>
    <row r="84" spans="1:12" x14ac:dyDescent="0.2">
      <c r="A84" s="26"/>
      <c r="B84" s="16" t="s">
        <v>18</v>
      </c>
      <c r="C84" s="202" t="s">
        <v>0</v>
      </c>
      <c r="D84" s="31">
        <f>H80+F82</f>
        <v>10.863600000000005</v>
      </c>
      <c r="E84" s="30" t="s">
        <v>25</v>
      </c>
      <c r="F84" s="30" t="s">
        <v>1</v>
      </c>
      <c r="G84" s="30">
        <f>D75</f>
        <v>42.2</v>
      </c>
      <c r="H84" s="30" t="s">
        <v>26</v>
      </c>
      <c r="I84" s="30" t="s">
        <v>0</v>
      </c>
      <c r="J84" s="36">
        <f>D84*G84</f>
        <v>458.44392000000028</v>
      </c>
      <c r="K84" s="56" t="s">
        <v>27</v>
      </c>
      <c r="L84" s="29"/>
    </row>
    <row r="85" spans="1:12" x14ac:dyDescent="0.2">
      <c r="A85" s="26"/>
      <c r="B85" s="14"/>
      <c r="C85" s="27"/>
      <c r="D85" s="28"/>
      <c r="E85" s="7"/>
      <c r="F85" s="7"/>
      <c r="G85" s="7"/>
      <c r="H85" s="7"/>
      <c r="I85" s="7"/>
      <c r="J85" s="19"/>
      <c r="K85" s="57"/>
      <c r="L85" s="29"/>
    </row>
    <row r="86" spans="1:12" ht="13.5" thickBot="1" x14ac:dyDescent="0.25">
      <c r="A86" s="26"/>
      <c r="B86" s="14"/>
      <c r="C86" s="27"/>
      <c r="D86" s="28"/>
      <c r="E86" s="7"/>
      <c r="F86" s="7"/>
      <c r="G86" s="7"/>
      <c r="H86" s="7"/>
      <c r="I86" s="7"/>
      <c r="J86" s="7"/>
      <c r="K86" s="7"/>
      <c r="L86" s="29"/>
    </row>
    <row r="87" spans="1:12" s="12" customFormat="1" ht="13.5" thickBot="1" x14ac:dyDescent="0.25">
      <c r="A87" s="8" t="s">
        <v>15</v>
      </c>
      <c r="B87" s="8" t="s">
        <v>16</v>
      </c>
      <c r="C87" s="9" t="s">
        <v>8</v>
      </c>
      <c r="D87" s="10" t="s">
        <v>9</v>
      </c>
      <c r="E87" s="10"/>
      <c r="F87" s="11"/>
      <c r="G87" s="11"/>
      <c r="H87" s="11"/>
      <c r="I87" s="11"/>
      <c r="J87" s="11"/>
      <c r="K87" s="11"/>
      <c r="L87" s="25"/>
    </row>
    <row r="88" spans="1:12" s="214" customFormat="1" ht="26.25" thickBot="1" x14ac:dyDescent="0.25">
      <c r="A88" s="206" t="s">
        <v>174</v>
      </c>
      <c r="B88" s="217" t="s">
        <v>175</v>
      </c>
      <c r="C88" s="208" t="s">
        <v>23</v>
      </c>
      <c r="D88" s="209">
        <f>J94</f>
        <v>0.28362000000000004</v>
      </c>
      <c r="E88" s="210"/>
      <c r="F88" s="218"/>
      <c r="G88" s="218"/>
      <c r="H88" s="218"/>
      <c r="I88" s="218"/>
      <c r="J88" s="218"/>
      <c r="K88" s="218"/>
      <c r="L88" s="219"/>
    </row>
    <row r="89" spans="1:12" x14ac:dyDescent="0.2">
      <c r="A89" s="54"/>
      <c r="B89" s="14"/>
      <c r="C89" s="13"/>
      <c r="D89" s="50"/>
      <c r="E89" s="15"/>
      <c r="F89" s="7"/>
      <c r="G89" s="7"/>
      <c r="H89" s="7"/>
      <c r="I89" s="7"/>
      <c r="J89" s="7"/>
      <c r="K89" s="7"/>
      <c r="L89" s="29"/>
    </row>
    <row r="90" spans="1:12" x14ac:dyDescent="0.2">
      <c r="A90" s="26"/>
      <c r="B90" s="16" t="s">
        <v>176</v>
      </c>
      <c r="C90" s="293" t="s">
        <v>0</v>
      </c>
      <c r="D90" s="308">
        <f>32.6/1000</f>
        <v>3.2600000000000004E-2</v>
      </c>
      <c r="E90" s="7"/>
      <c r="F90" s="7"/>
      <c r="G90" s="7"/>
      <c r="H90" s="7"/>
      <c r="I90" s="7"/>
      <c r="J90" s="7"/>
      <c r="K90" s="7"/>
      <c r="L90" s="29"/>
    </row>
    <row r="91" spans="1:12" x14ac:dyDescent="0.2">
      <c r="A91" s="26"/>
      <c r="B91" s="16" t="s">
        <v>177</v>
      </c>
      <c r="C91" s="293" t="s">
        <v>0</v>
      </c>
      <c r="D91" s="31">
        <v>8.6999999999999993</v>
      </c>
      <c r="E91" s="7" t="s">
        <v>36</v>
      </c>
      <c r="F91" s="7"/>
      <c r="G91" s="7"/>
      <c r="H91" s="7"/>
      <c r="I91" s="7"/>
      <c r="J91" s="7"/>
      <c r="K91" s="7"/>
      <c r="L91" s="29"/>
    </row>
    <row r="92" spans="1:12" x14ac:dyDescent="0.2">
      <c r="A92" s="26"/>
      <c r="B92" s="16"/>
      <c r="C92" s="293"/>
      <c r="D92" s="31"/>
      <c r="E92" s="7"/>
      <c r="F92" s="7"/>
      <c r="G92" s="7"/>
      <c r="H92" s="7"/>
      <c r="I92" s="7"/>
      <c r="J92" s="7"/>
      <c r="K92" s="7"/>
      <c r="L92" s="29"/>
    </row>
    <row r="93" spans="1:12" x14ac:dyDescent="0.2">
      <c r="A93" s="26"/>
      <c r="B93" s="16"/>
      <c r="C93" s="293"/>
      <c r="D93" s="31"/>
      <c r="E93" s="7"/>
      <c r="F93" s="7"/>
      <c r="G93" s="7"/>
      <c r="H93" s="7"/>
      <c r="I93" s="7"/>
      <c r="J93" s="7"/>
      <c r="K93" s="7"/>
      <c r="L93" s="29"/>
    </row>
    <row r="94" spans="1:12" x14ac:dyDescent="0.2">
      <c r="A94" s="26"/>
      <c r="B94" s="16" t="s">
        <v>18</v>
      </c>
      <c r="C94" s="293" t="s">
        <v>0</v>
      </c>
      <c r="D94" s="31">
        <f>D90</f>
        <v>3.2600000000000004E-2</v>
      </c>
      <c r="E94" s="30" t="s">
        <v>1</v>
      </c>
      <c r="F94" s="30">
        <f>D91</f>
        <v>8.6999999999999993</v>
      </c>
      <c r="G94" s="30" t="s">
        <v>0</v>
      </c>
      <c r="H94" s="309"/>
      <c r="I94" s="30"/>
      <c r="J94" s="36">
        <f>D94*F94</f>
        <v>0.28362000000000004</v>
      </c>
      <c r="K94" s="56" t="s">
        <v>27</v>
      </c>
      <c r="L94" s="29"/>
    </row>
    <row r="95" spans="1:12" x14ac:dyDescent="0.2">
      <c r="A95" s="26"/>
      <c r="B95" s="14"/>
      <c r="C95" s="27"/>
      <c r="D95" s="28"/>
      <c r="E95" s="7"/>
      <c r="F95" s="7"/>
      <c r="G95" s="7"/>
      <c r="H95" s="7"/>
      <c r="I95" s="7"/>
      <c r="J95" s="19"/>
      <c r="K95" s="57"/>
      <c r="L95" s="29"/>
    </row>
    <row r="96" spans="1:12" ht="13.5" thickBot="1" x14ac:dyDescent="0.25">
      <c r="A96" s="26"/>
      <c r="B96" s="14"/>
      <c r="C96" s="27"/>
      <c r="D96" s="28"/>
      <c r="E96" s="7"/>
      <c r="F96" s="7"/>
      <c r="G96" s="7"/>
      <c r="H96" s="7"/>
      <c r="I96" s="7"/>
      <c r="J96" s="7"/>
      <c r="K96" s="7"/>
      <c r="L96" s="29"/>
    </row>
    <row r="97" spans="1:12" s="12" customFormat="1" ht="13.5" thickBot="1" x14ac:dyDescent="0.25">
      <c r="A97" s="8" t="s">
        <v>15</v>
      </c>
      <c r="B97" s="8" t="s">
        <v>16</v>
      </c>
      <c r="C97" s="9" t="s">
        <v>8</v>
      </c>
      <c r="D97" s="10" t="s">
        <v>9</v>
      </c>
      <c r="E97" s="10"/>
      <c r="F97" s="11"/>
      <c r="G97" s="11"/>
      <c r="H97" s="11"/>
      <c r="I97" s="11"/>
      <c r="J97" s="11"/>
      <c r="K97" s="11"/>
      <c r="L97" s="25"/>
    </row>
    <row r="98" spans="1:12" s="214" customFormat="1" ht="51.75" thickBot="1" x14ac:dyDescent="0.25">
      <c r="A98" s="206" t="s">
        <v>140</v>
      </c>
      <c r="B98" s="217" t="s">
        <v>144</v>
      </c>
      <c r="C98" s="220" t="s">
        <v>31</v>
      </c>
      <c r="D98" s="209">
        <f>C105</f>
        <v>10.863600000000005</v>
      </c>
      <c r="E98" s="210"/>
      <c r="F98" s="212"/>
      <c r="G98" s="212"/>
      <c r="H98" s="212"/>
      <c r="I98" s="212"/>
      <c r="J98" s="212"/>
      <c r="K98" s="212"/>
      <c r="L98" s="213"/>
    </row>
    <row r="99" spans="1:12" x14ac:dyDescent="0.2">
      <c r="A99" s="54"/>
      <c r="B99" s="14"/>
      <c r="C99" s="27"/>
      <c r="D99" s="50"/>
      <c r="E99" s="15"/>
      <c r="F99" s="7"/>
      <c r="G99" s="7"/>
      <c r="H99" s="7"/>
      <c r="I99" s="7"/>
      <c r="J99" s="7"/>
      <c r="K99" s="7"/>
      <c r="L99" s="29"/>
    </row>
    <row r="100" spans="1:12" x14ac:dyDescent="0.2">
      <c r="A100" s="26"/>
      <c r="B100" s="14"/>
      <c r="C100" s="27"/>
      <c r="D100" s="28"/>
      <c r="E100" s="7"/>
      <c r="F100" s="7"/>
      <c r="G100" s="7"/>
      <c r="H100" s="7"/>
      <c r="I100" s="7"/>
      <c r="J100" s="7"/>
      <c r="K100" s="7"/>
      <c r="L100" s="29"/>
    </row>
    <row r="101" spans="1:12" x14ac:dyDescent="0.2">
      <c r="A101" s="26"/>
      <c r="B101" s="201" t="s">
        <v>24</v>
      </c>
      <c r="C101" s="202" t="s">
        <v>0</v>
      </c>
      <c r="D101" s="31">
        <f>D43</f>
        <v>14.916000000000002</v>
      </c>
      <c r="E101" s="30" t="s">
        <v>21</v>
      </c>
      <c r="F101" s="30">
        <f>D54</f>
        <v>0.90000000000000036</v>
      </c>
      <c r="G101" s="30" t="s">
        <v>21</v>
      </c>
      <c r="H101" s="30">
        <f>D67</f>
        <v>9.9719999999999995</v>
      </c>
      <c r="I101" s="30" t="s">
        <v>0</v>
      </c>
      <c r="J101" s="30">
        <f>D101-F101-H101</f>
        <v>4.0440000000000023</v>
      </c>
      <c r="K101" s="30"/>
      <c r="L101" s="29"/>
    </row>
    <row r="102" spans="1:12" x14ac:dyDescent="0.2">
      <c r="A102" s="26"/>
      <c r="B102" s="236"/>
      <c r="C102" s="238" t="s">
        <v>0</v>
      </c>
      <c r="D102" s="31">
        <f>J101</f>
        <v>4.0440000000000023</v>
      </c>
      <c r="E102" s="30" t="s">
        <v>1</v>
      </c>
      <c r="F102" s="30">
        <v>1.7</v>
      </c>
      <c r="G102" s="30" t="s">
        <v>0</v>
      </c>
      <c r="H102" s="30">
        <f>D102*F102</f>
        <v>6.874800000000004</v>
      </c>
      <c r="I102" s="44"/>
      <c r="J102" s="44"/>
      <c r="K102" s="44"/>
      <c r="L102" s="44"/>
    </row>
    <row r="103" spans="1:12" x14ac:dyDescent="0.2">
      <c r="A103" s="26"/>
      <c r="B103" s="236"/>
      <c r="C103" s="238" t="s">
        <v>136</v>
      </c>
      <c r="D103" s="31" t="s">
        <v>146</v>
      </c>
      <c r="E103" s="30"/>
      <c r="F103" s="52"/>
      <c r="G103" s="44"/>
      <c r="H103" s="44"/>
      <c r="I103" s="44"/>
      <c r="J103" s="44"/>
      <c r="K103" s="44"/>
      <c r="L103" s="44"/>
    </row>
    <row r="104" spans="1:12" x14ac:dyDescent="0.2">
      <c r="A104" s="26"/>
      <c r="B104" s="236" t="s">
        <v>145</v>
      </c>
      <c r="C104" s="31">
        <f>C142</f>
        <v>1.6620000000000001</v>
      </c>
      <c r="D104" s="31">
        <v>2.4</v>
      </c>
      <c r="E104" s="30" t="s">
        <v>0</v>
      </c>
      <c r="F104" s="30">
        <f>C104*D104</f>
        <v>3.9888000000000003</v>
      </c>
      <c r="G104" s="44"/>
      <c r="H104" s="44"/>
      <c r="I104" s="44"/>
      <c r="J104" s="44"/>
      <c r="K104" s="44"/>
      <c r="L104" s="44"/>
    </row>
    <row r="105" spans="1:12" s="63" customFormat="1" x14ac:dyDescent="0.2">
      <c r="A105" s="58"/>
      <c r="B105" s="59" t="s">
        <v>18</v>
      </c>
      <c r="C105" s="139">
        <f>H102+F104</f>
        <v>10.863600000000005</v>
      </c>
      <c r="D105" s="139" t="s">
        <v>137</v>
      </c>
      <c r="E105" s="61"/>
      <c r="F105" s="62"/>
    </row>
    <row r="106" spans="1:12" s="63" customFormat="1" x14ac:dyDescent="0.2">
      <c r="A106" s="58"/>
      <c r="B106" s="302"/>
      <c r="C106" s="46"/>
      <c r="D106" s="46"/>
      <c r="E106" s="303"/>
      <c r="F106" s="303"/>
    </row>
    <row r="107" spans="1:12" s="63" customFormat="1" ht="13.5" thickBot="1" x14ac:dyDescent="0.25">
      <c r="A107" s="58"/>
      <c r="B107" s="302"/>
      <c r="C107" s="46"/>
      <c r="D107" s="46"/>
      <c r="E107" s="303"/>
      <c r="F107" s="303"/>
    </row>
    <row r="108" spans="1:12" s="12" customFormat="1" ht="13.5" thickBot="1" x14ac:dyDescent="0.25">
      <c r="A108" s="8" t="s">
        <v>15</v>
      </c>
      <c r="B108" s="8" t="s">
        <v>16</v>
      </c>
      <c r="C108" s="9" t="s">
        <v>8</v>
      </c>
      <c r="D108" s="10" t="s">
        <v>9</v>
      </c>
      <c r="E108" s="10"/>
      <c r="F108" s="11"/>
      <c r="G108" s="11"/>
      <c r="H108" s="11"/>
      <c r="I108" s="11"/>
      <c r="J108" s="11"/>
      <c r="K108" s="11"/>
      <c r="L108" s="25"/>
    </row>
    <row r="109" spans="1:12" s="214" customFormat="1" ht="26.25" thickBot="1" x14ac:dyDescent="0.25">
      <c r="A109" s="206" t="s">
        <v>178</v>
      </c>
      <c r="B109" s="217" t="s">
        <v>179</v>
      </c>
      <c r="C109" s="208" t="s">
        <v>23</v>
      </c>
      <c r="D109" s="209">
        <f>J115</f>
        <v>3.2600000000000004E-2</v>
      </c>
      <c r="E109" s="210"/>
      <c r="F109" s="218"/>
      <c r="G109" s="218"/>
      <c r="H109" s="218"/>
      <c r="I109" s="218"/>
      <c r="J109" s="218"/>
      <c r="K109" s="218"/>
      <c r="L109" s="219"/>
    </row>
    <row r="110" spans="1:12" x14ac:dyDescent="0.2">
      <c r="A110" s="54"/>
      <c r="B110" s="14"/>
      <c r="C110" s="13"/>
      <c r="D110" s="50"/>
      <c r="E110" s="15"/>
      <c r="F110" s="7"/>
      <c r="G110" s="7"/>
      <c r="H110" s="7"/>
      <c r="I110" s="7"/>
      <c r="J110" s="7"/>
      <c r="K110" s="7"/>
      <c r="L110" s="29"/>
    </row>
    <row r="111" spans="1:12" x14ac:dyDescent="0.2">
      <c r="A111" s="26"/>
      <c r="B111" s="16" t="s">
        <v>176</v>
      </c>
      <c r="C111" s="293" t="s">
        <v>0</v>
      </c>
      <c r="D111" s="308">
        <f>32.6/1000</f>
        <v>3.2600000000000004E-2</v>
      </c>
      <c r="E111" s="7"/>
      <c r="F111" s="7"/>
      <c r="G111" s="7"/>
      <c r="H111" s="7"/>
      <c r="I111" s="7"/>
      <c r="J111" s="7"/>
      <c r="K111" s="7"/>
      <c r="L111" s="29"/>
    </row>
    <row r="112" spans="1:12" x14ac:dyDescent="0.2">
      <c r="A112" s="26"/>
      <c r="B112" s="16" t="s">
        <v>177</v>
      </c>
      <c r="C112" s="293" t="s">
        <v>0</v>
      </c>
      <c r="D112" s="31">
        <v>8.6999999999999993</v>
      </c>
      <c r="E112" s="7" t="s">
        <v>36</v>
      </c>
      <c r="F112" s="7"/>
      <c r="G112" s="7"/>
      <c r="H112" s="7"/>
      <c r="I112" s="7"/>
      <c r="J112" s="7"/>
      <c r="K112" s="7"/>
      <c r="L112" s="29"/>
    </row>
    <row r="113" spans="1:12" x14ac:dyDescent="0.2">
      <c r="A113" s="26"/>
      <c r="B113" s="16"/>
      <c r="C113" s="293"/>
      <c r="D113" s="31"/>
      <c r="E113" s="7"/>
      <c r="F113" s="7"/>
      <c r="G113" s="7"/>
      <c r="H113" s="7"/>
      <c r="I113" s="7"/>
      <c r="J113" s="7"/>
      <c r="K113" s="7"/>
      <c r="L113" s="29"/>
    </row>
    <row r="114" spans="1:12" x14ac:dyDescent="0.2">
      <c r="A114" s="26"/>
      <c r="B114" s="16"/>
      <c r="C114" s="293"/>
      <c r="D114" s="31"/>
      <c r="E114" s="7"/>
      <c r="F114" s="7"/>
      <c r="G114" s="7"/>
      <c r="H114" s="7"/>
      <c r="I114" s="7"/>
      <c r="J114" s="7"/>
      <c r="K114" s="7"/>
      <c r="L114" s="29"/>
    </row>
    <row r="115" spans="1:12" x14ac:dyDescent="0.2">
      <c r="A115" s="26"/>
      <c r="B115" s="16" t="s">
        <v>18</v>
      </c>
      <c r="C115" s="293" t="s">
        <v>0</v>
      </c>
      <c r="D115" s="31">
        <v>1</v>
      </c>
      <c r="E115" s="30" t="s">
        <v>1</v>
      </c>
      <c r="F115" s="30">
        <f>D111</f>
        <v>3.2600000000000004E-2</v>
      </c>
      <c r="G115" s="30" t="s">
        <v>0</v>
      </c>
      <c r="H115" s="309"/>
      <c r="I115" s="30"/>
      <c r="J115" s="36">
        <f>D115*F115</f>
        <v>3.2600000000000004E-2</v>
      </c>
      <c r="K115" s="56" t="s">
        <v>25</v>
      </c>
      <c r="L115" s="29"/>
    </row>
    <row r="116" spans="1:12" x14ac:dyDescent="0.2">
      <c r="A116" s="26"/>
      <c r="B116" s="285"/>
      <c r="C116" s="221"/>
      <c r="D116" s="96"/>
      <c r="E116" s="44"/>
      <c r="F116" s="44"/>
      <c r="G116" s="44"/>
      <c r="H116" s="45"/>
      <c r="I116" s="44"/>
      <c r="J116" s="312"/>
      <c r="K116" s="313"/>
      <c r="L116" s="29"/>
    </row>
    <row r="117" spans="1:12" ht="13.5" thickBot="1" x14ac:dyDescent="0.25">
      <c r="A117" s="26"/>
      <c r="B117" s="14"/>
      <c r="C117" s="27"/>
      <c r="D117" s="28"/>
      <c r="E117" s="7"/>
      <c r="F117" s="7"/>
      <c r="G117" s="7"/>
      <c r="H117" s="7"/>
      <c r="I117" s="7"/>
      <c r="J117" s="19"/>
      <c r="K117" s="57"/>
      <c r="L117" s="29"/>
    </row>
    <row r="118" spans="1:12" s="12" customFormat="1" ht="13.5" thickBot="1" x14ac:dyDescent="0.25">
      <c r="A118" s="8" t="s">
        <v>15</v>
      </c>
      <c r="B118" s="8" t="s">
        <v>16</v>
      </c>
      <c r="C118" s="9" t="s">
        <v>8</v>
      </c>
      <c r="D118" s="10" t="s">
        <v>9</v>
      </c>
      <c r="E118" s="10"/>
      <c r="F118" s="11"/>
      <c r="G118" s="11"/>
      <c r="H118" s="11"/>
      <c r="I118" s="11"/>
      <c r="J118" s="11"/>
      <c r="K118" s="11"/>
      <c r="L118" s="25"/>
    </row>
    <row r="119" spans="1:12" s="214" customFormat="1" ht="39" thickBot="1" x14ac:dyDescent="0.25">
      <c r="A119" s="206" t="s">
        <v>180</v>
      </c>
      <c r="B119" s="217" t="s">
        <v>181</v>
      </c>
      <c r="C119" s="208" t="s">
        <v>185</v>
      </c>
      <c r="D119" s="209">
        <f>J125</f>
        <v>432</v>
      </c>
      <c r="E119" s="210"/>
      <c r="F119" s="218"/>
      <c r="G119" s="218"/>
      <c r="H119" s="218"/>
      <c r="I119" s="218"/>
      <c r="J119" s="218"/>
      <c r="K119" s="218"/>
      <c r="L119" s="219"/>
    </row>
    <row r="120" spans="1:12" x14ac:dyDescent="0.2">
      <c r="A120" s="54"/>
      <c r="B120" s="14"/>
      <c r="C120" s="13"/>
      <c r="D120" s="50"/>
      <c r="E120" s="15"/>
      <c r="F120" s="7"/>
      <c r="G120" s="7"/>
      <c r="H120" s="7"/>
      <c r="I120" s="7"/>
      <c r="J120" s="7"/>
      <c r="K120" s="7"/>
      <c r="L120" s="29"/>
    </row>
    <row r="121" spans="1:12" x14ac:dyDescent="0.2">
      <c r="A121" s="26"/>
      <c r="B121" s="16" t="s">
        <v>182</v>
      </c>
      <c r="C121" s="293" t="s">
        <v>0</v>
      </c>
      <c r="D121" s="308"/>
      <c r="E121" s="7"/>
      <c r="F121" s="7"/>
      <c r="G121" s="7"/>
      <c r="H121" s="7"/>
      <c r="I121" s="7"/>
      <c r="J121" s="7"/>
      <c r="K121" s="7"/>
      <c r="L121" s="29"/>
    </row>
    <row r="122" spans="1:12" x14ac:dyDescent="0.2">
      <c r="A122" s="26"/>
      <c r="B122" s="16" t="s">
        <v>177</v>
      </c>
      <c r="C122" s="293" t="s">
        <v>0</v>
      </c>
      <c r="D122" s="31">
        <v>1.5</v>
      </c>
      <c r="E122" s="7" t="s">
        <v>36</v>
      </c>
      <c r="F122" s="7"/>
      <c r="G122" s="7"/>
      <c r="H122" s="7"/>
      <c r="I122" s="7"/>
      <c r="J122" s="7"/>
      <c r="K122" s="7"/>
      <c r="L122" s="29"/>
    </row>
    <row r="123" spans="1:12" x14ac:dyDescent="0.2">
      <c r="A123" s="26"/>
      <c r="B123" s="16" t="s">
        <v>183</v>
      </c>
      <c r="C123" s="293" t="s">
        <v>0</v>
      </c>
      <c r="D123" s="31">
        <v>32</v>
      </c>
      <c r="E123" s="7"/>
      <c r="F123" s="7"/>
      <c r="G123" s="7"/>
      <c r="H123" s="7"/>
      <c r="I123" s="7"/>
      <c r="J123" s="7"/>
      <c r="K123" s="7"/>
      <c r="L123" s="29"/>
    </row>
    <row r="124" spans="1:12" x14ac:dyDescent="0.2">
      <c r="A124" s="26"/>
      <c r="B124" s="16" t="s">
        <v>184</v>
      </c>
      <c r="C124" s="293"/>
      <c r="D124" s="31">
        <v>9</v>
      </c>
      <c r="E124" s="7"/>
      <c r="F124" s="7"/>
      <c r="G124" s="7"/>
      <c r="H124" s="7"/>
      <c r="I124" s="7"/>
      <c r="J124" s="7"/>
      <c r="K124" s="7"/>
      <c r="L124" s="29"/>
    </row>
    <row r="125" spans="1:12" x14ac:dyDescent="0.2">
      <c r="A125" s="26"/>
      <c r="B125" s="16" t="s">
        <v>18</v>
      </c>
      <c r="C125" s="293" t="s">
        <v>0</v>
      </c>
      <c r="D125" s="31">
        <f>D123</f>
        <v>32</v>
      </c>
      <c r="E125" s="30" t="s">
        <v>1</v>
      </c>
      <c r="F125" s="30">
        <f>D124</f>
        <v>9</v>
      </c>
      <c r="G125" s="30" t="s">
        <v>1</v>
      </c>
      <c r="H125" s="310">
        <f>D122</f>
        <v>1.5</v>
      </c>
      <c r="I125" s="30" t="s">
        <v>0</v>
      </c>
      <c r="J125" s="36">
        <f>D125*F125*H125</f>
        <v>432</v>
      </c>
      <c r="K125" s="56" t="s">
        <v>27</v>
      </c>
      <c r="L125" s="29"/>
    </row>
    <row r="126" spans="1:12" x14ac:dyDescent="0.2">
      <c r="A126" s="26"/>
      <c r="B126" s="285"/>
      <c r="C126" s="221"/>
      <c r="D126" s="96"/>
      <c r="E126" s="44"/>
      <c r="F126" s="44"/>
      <c r="G126" s="44"/>
      <c r="H126" s="311"/>
      <c r="I126" s="44"/>
      <c r="J126" s="312"/>
      <c r="K126" s="313"/>
      <c r="L126" s="44"/>
    </row>
    <row r="127" spans="1:12" ht="13.5" thickBot="1" x14ac:dyDescent="0.25">
      <c r="A127" s="26"/>
      <c r="B127" s="285"/>
      <c r="C127" s="221"/>
      <c r="D127" s="96"/>
      <c r="E127" s="44"/>
      <c r="F127" s="44"/>
      <c r="G127" s="44"/>
      <c r="H127" s="311"/>
      <c r="I127" s="44"/>
      <c r="J127" s="312"/>
      <c r="K127" s="313"/>
      <c r="L127" s="44"/>
    </row>
    <row r="128" spans="1:12" s="12" customFormat="1" ht="13.5" thickBot="1" x14ac:dyDescent="0.25">
      <c r="A128" s="8" t="s">
        <v>15</v>
      </c>
      <c r="B128" s="8" t="s">
        <v>16</v>
      </c>
      <c r="C128" s="9" t="s">
        <v>8</v>
      </c>
      <c r="D128" s="10" t="s">
        <v>9</v>
      </c>
      <c r="E128" s="10"/>
      <c r="F128" s="11"/>
      <c r="G128" s="11"/>
      <c r="H128" s="11"/>
      <c r="I128" s="11"/>
      <c r="J128" s="11"/>
      <c r="K128" s="11"/>
      <c r="L128" s="25"/>
    </row>
    <row r="129" spans="1:12" s="214" customFormat="1" ht="26.25" thickBot="1" x14ac:dyDescent="0.25">
      <c r="A129" s="206" t="s">
        <v>186</v>
      </c>
      <c r="B129" s="217" t="s">
        <v>187</v>
      </c>
      <c r="C129" s="208" t="s">
        <v>185</v>
      </c>
      <c r="D129" s="209">
        <f>J134</f>
        <v>288</v>
      </c>
      <c r="E129" s="210"/>
      <c r="F129" s="218"/>
      <c r="G129" s="218"/>
      <c r="H129" s="218"/>
      <c r="I129" s="218"/>
      <c r="J129" s="218"/>
      <c r="K129" s="218"/>
      <c r="L129" s="219"/>
    </row>
    <row r="130" spans="1:12" x14ac:dyDescent="0.2">
      <c r="A130" s="54"/>
      <c r="B130" s="14"/>
      <c r="C130" s="13"/>
      <c r="D130" s="50"/>
      <c r="E130" s="15"/>
      <c r="F130" s="7"/>
      <c r="G130" s="7"/>
      <c r="H130" s="7"/>
      <c r="I130" s="7"/>
      <c r="J130" s="7"/>
      <c r="K130" s="7"/>
      <c r="L130" s="29"/>
    </row>
    <row r="131" spans="1:12" x14ac:dyDescent="0.2">
      <c r="A131" s="26"/>
      <c r="B131" s="16" t="s">
        <v>182</v>
      </c>
      <c r="C131" s="293" t="s">
        <v>0</v>
      </c>
      <c r="D131" s="308"/>
      <c r="E131" s="7"/>
      <c r="F131" s="7"/>
      <c r="G131" s="7"/>
      <c r="H131" s="7"/>
      <c r="I131" s="7"/>
      <c r="J131" s="7"/>
      <c r="K131" s="7"/>
      <c r="L131" s="29"/>
    </row>
    <row r="132" spans="1:12" x14ac:dyDescent="0.2">
      <c r="A132" s="26"/>
      <c r="B132" s="16" t="s">
        <v>183</v>
      </c>
      <c r="C132" s="293" t="s">
        <v>0</v>
      </c>
      <c r="D132" s="31">
        <v>32</v>
      </c>
      <c r="E132" s="7"/>
      <c r="F132" s="7"/>
      <c r="G132" s="7"/>
      <c r="H132" s="7"/>
      <c r="I132" s="7"/>
      <c r="J132" s="7"/>
      <c r="K132" s="7"/>
      <c r="L132" s="29"/>
    </row>
    <row r="133" spans="1:12" x14ac:dyDescent="0.2">
      <c r="A133" s="26"/>
      <c r="B133" s="16" t="s">
        <v>184</v>
      </c>
      <c r="C133" s="293"/>
      <c r="D133" s="31">
        <v>9</v>
      </c>
      <c r="E133" s="7"/>
      <c r="F133" s="7"/>
      <c r="G133" s="7"/>
      <c r="H133" s="7"/>
      <c r="I133" s="7"/>
      <c r="J133" s="7"/>
      <c r="K133" s="7"/>
      <c r="L133" s="29"/>
    </row>
    <row r="134" spans="1:12" x14ac:dyDescent="0.2">
      <c r="A134" s="26"/>
      <c r="B134" s="16" t="s">
        <v>18</v>
      </c>
      <c r="C134" s="293" t="s">
        <v>0</v>
      </c>
      <c r="D134" s="31">
        <f>D132</f>
        <v>32</v>
      </c>
      <c r="E134" s="30" t="s">
        <v>1</v>
      </c>
      <c r="F134" s="30">
        <f>D133</f>
        <v>9</v>
      </c>
      <c r="G134" s="30" t="s">
        <v>0</v>
      </c>
      <c r="H134" s="310"/>
      <c r="I134" s="30"/>
      <c r="J134" s="36">
        <f>D134*F134</f>
        <v>288</v>
      </c>
      <c r="K134" s="56" t="s">
        <v>25</v>
      </c>
      <c r="L134" s="29"/>
    </row>
    <row r="135" spans="1:12" x14ac:dyDescent="0.2">
      <c r="A135" s="26"/>
      <c r="B135" s="285"/>
      <c r="C135" s="221"/>
      <c r="D135" s="96"/>
      <c r="E135" s="44"/>
      <c r="F135" s="44"/>
      <c r="G135" s="44"/>
      <c r="H135" s="311"/>
      <c r="I135" s="44"/>
      <c r="J135" s="312"/>
      <c r="K135" s="313"/>
      <c r="L135" s="44"/>
    </row>
    <row r="136" spans="1:12" ht="13.5" thickBot="1" x14ac:dyDescent="0.25">
      <c r="A136" s="26"/>
      <c r="B136" s="285"/>
      <c r="C136" s="221"/>
      <c r="D136" s="96"/>
      <c r="E136" s="44"/>
      <c r="F136" s="44"/>
      <c r="G136" s="44"/>
      <c r="H136" s="311"/>
      <c r="I136" s="44"/>
      <c r="J136" s="312"/>
      <c r="K136" s="313"/>
      <c r="L136" s="44"/>
    </row>
    <row r="137" spans="1:12" s="12" customFormat="1" ht="13.5" thickBot="1" x14ac:dyDescent="0.25">
      <c r="A137" s="8" t="s">
        <v>15</v>
      </c>
      <c r="B137" s="8" t="s">
        <v>16</v>
      </c>
      <c r="C137" s="9" t="s">
        <v>8</v>
      </c>
      <c r="D137" s="10" t="s">
        <v>9</v>
      </c>
      <c r="E137" s="10"/>
      <c r="F137" s="11"/>
      <c r="G137" s="11"/>
      <c r="H137" s="11"/>
      <c r="I137" s="11"/>
      <c r="J137" s="11"/>
      <c r="K137" s="11"/>
      <c r="L137" s="11"/>
    </row>
    <row r="138" spans="1:12" s="214" customFormat="1" ht="26.25" thickBot="1" x14ac:dyDescent="0.25">
      <c r="A138" s="206" t="s">
        <v>141</v>
      </c>
      <c r="B138" s="217" t="s">
        <v>142</v>
      </c>
      <c r="C138" s="220" t="s">
        <v>31</v>
      </c>
      <c r="D138" s="209">
        <f>C142</f>
        <v>1.6620000000000001</v>
      </c>
      <c r="E138" s="210"/>
      <c r="F138" s="212"/>
      <c r="G138" s="212"/>
      <c r="H138" s="212"/>
      <c r="I138" s="212"/>
      <c r="J138" s="212"/>
      <c r="K138" s="212"/>
      <c r="L138" s="213"/>
    </row>
    <row r="139" spans="1:12" x14ac:dyDescent="0.2">
      <c r="A139" s="54"/>
      <c r="B139" s="14"/>
      <c r="C139" s="27"/>
      <c r="D139" s="50"/>
      <c r="E139" s="15"/>
      <c r="F139" s="7"/>
      <c r="G139" s="7"/>
      <c r="H139" s="7"/>
      <c r="I139" s="7"/>
      <c r="J139" s="7"/>
      <c r="K139" s="7"/>
      <c r="L139" s="29"/>
    </row>
    <row r="140" spans="1:12" x14ac:dyDescent="0.2">
      <c r="A140" s="26"/>
      <c r="B140" s="236" t="s">
        <v>143</v>
      </c>
      <c r="C140" s="238" t="s">
        <v>0</v>
      </c>
      <c r="D140" s="31">
        <f>D48</f>
        <v>0.2</v>
      </c>
      <c r="E140" s="30" t="s">
        <v>1</v>
      </c>
      <c r="F140" s="30">
        <f>H48</f>
        <v>166.2</v>
      </c>
      <c r="G140" s="30" t="s">
        <v>0</v>
      </c>
      <c r="H140" s="30">
        <f>D140*F140</f>
        <v>33.24</v>
      </c>
      <c r="I140" s="30"/>
      <c r="J140" s="30"/>
      <c r="K140" s="30"/>
      <c r="L140" s="29"/>
    </row>
    <row r="141" spans="1:12" x14ac:dyDescent="0.2">
      <c r="A141" s="26"/>
      <c r="B141" s="236"/>
      <c r="C141" s="238" t="s">
        <v>0</v>
      </c>
      <c r="D141" s="31">
        <f>H140</f>
        <v>33.24</v>
      </c>
      <c r="E141" s="30" t="s">
        <v>1</v>
      </c>
      <c r="F141" s="30">
        <v>0.05</v>
      </c>
      <c r="G141" s="30" t="s">
        <v>0</v>
      </c>
      <c r="H141" s="30">
        <f>D141*F141</f>
        <v>1.6620000000000001</v>
      </c>
      <c r="I141" s="44"/>
      <c r="J141" s="44"/>
      <c r="K141" s="44"/>
      <c r="L141" s="44"/>
    </row>
    <row r="142" spans="1:12" s="63" customFormat="1" x14ac:dyDescent="0.2">
      <c r="A142" s="58"/>
      <c r="B142" s="59" t="s">
        <v>18</v>
      </c>
      <c r="C142" s="139">
        <f>H141</f>
        <v>1.6620000000000001</v>
      </c>
      <c r="D142" s="139" t="s">
        <v>137</v>
      </c>
      <c r="E142" s="61"/>
      <c r="F142" s="62"/>
    </row>
    <row r="143" spans="1:12" s="63" customFormat="1" x14ac:dyDescent="0.2">
      <c r="A143" s="58"/>
      <c r="B143" s="302"/>
      <c r="C143" s="46"/>
      <c r="D143" s="46"/>
      <c r="E143" s="303"/>
      <c r="F143" s="303"/>
    </row>
    <row r="144" spans="1:12" ht="13.5" thickBot="1" x14ac:dyDescent="0.25">
      <c r="A144" s="295"/>
      <c r="B144" s="296"/>
      <c r="C144" s="297"/>
      <c r="D144" s="297"/>
      <c r="L144" s="64"/>
    </row>
    <row r="145" spans="1:12" s="12" customFormat="1" ht="13.5" thickBot="1" x14ac:dyDescent="0.25">
      <c r="A145" s="8" t="s">
        <v>15</v>
      </c>
      <c r="B145" s="8" t="s">
        <v>16</v>
      </c>
      <c r="C145" s="9" t="s">
        <v>8</v>
      </c>
      <c r="D145" s="10" t="s">
        <v>9</v>
      </c>
      <c r="E145" s="10"/>
      <c r="F145" s="11"/>
      <c r="G145" s="11"/>
      <c r="H145" s="11"/>
      <c r="I145" s="11"/>
      <c r="J145" s="11"/>
      <c r="K145" s="11"/>
      <c r="L145" s="11"/>
    </row>
    <row r="146" spans="1:12" s="214" customFormat="1" ht="39" thickBot="1" x14ac:dyDescent="0.25">
      <c r="A146" s="206" t="s">
        <v>191</v>
      </c>
      <c r="B146" s="217" t="s">
        <v>188</v>
      </c>
      <c r="C146" s="220" t="s">
        <v>171</v>
      </c>
      <c r="D146" s="209">
        <f>J151</f>
        <v>172.8</v>
      </c>
      <c r="E146" s="210"/>
      <c r="F146" s="212"/>
      <c r="G146" s="212"/>
      <c r="H146" s="212"/>
      <c r="I146" s="212"/>
      <c r="J146" s="212"/>
      <c r="K146" s="212"/>
      <c r="L146" s="213"/>
    </row>
    <row r="147" spans="1:12" x14ac:dyDescent="0.2">
      <c r="A147" s="54"/>
      <c r="B147" s="14"/>
      <c r="C147" s="27"/>
      <c r="D147" s="50"/>
      <c r="E147" s="15"/>
      <c r="F147" s="7"/>
      <c r="G147" s="7"/>
      <c r="H147" s="7"/>
      <c r="I147" s="7"/>
      <c r="J147" s="7"/>
      <c r="K147" s="7"/>
      <c r="L147" s="29"/>
    </row>
    <row r="148" spans="1:12" x14ac:dyDescent="0.2">
      <c r="A148" s="26"/>
      <c r="B148" s="16" t="s">
        <v>183</v>
      </c>
      <c r="C148" s="293" t="s">
        <v>0</v>
      </c>
      <c r="D148" s="31">
        <f>D132</f>
        <v>32</v>
      </c>
      <c r="E148" s="30"/>
      <c r="F148" s="30"/>
      <c r="G148" s="30"/>
      <c r="H148" s="30"/>
      <c r="I148" s="30"/>
      <c r="J148" s="30"/>
      <c r="K148" s="30"/>
      <c r="L148" s="29"/>
    </row>
    <row r="149" spans="1:12" x14ac:dyDescent="0.2">
      <c r="A149" s="26"/>
      <c r="B149" s="294" t="s">
        <v>189</v>
      </c>
      <c r="C149" s="293" t="s">
        <v>0</v>
      </c>
      <c r="D149" s="31">
        <v>0.9</v>
      </c>
      <c r="E149" s="30"/>
      <c r="F149" s="30"/>
      <c r="G149" s="30"/>
      <c r="H149" s="30"/>
      <c r="I149" s="44"/>
      <c r="J149" s="44"/>
      <c r="K149" s="44"/>
      <c r="L149" s="44"/>
    </row>
    <row r="150" spans="1:12" x14ac:dyDescent="0.2">
      <c r="A150" s="26"/>
      <c r="B150" s="294" t="s">
        <v>190</v>
      </c>
      <c r="C150" s="293" t="s">
        <v>0</v>
      </c>
      <c r="D150" s="31">
        <v>6</v>
      </c>
      <c r="E150" s="30"/>
      <c r="F150" s="30"/>
      <c r="G150" s="44"/>
      <c r="H150" s="44"/>
      <c r="I150" s="44"/>
      <c r="J150" s="44"/>
      <c r="K150" s="44"/>
      <c r="L150" s="44"/>
    </row>
    <row r="151" spans="1:12" x14ac:dyDescent="0.2">
      <c r="A151" s="26"/>
      <c r="B151" s="294"/>
      <c r="C151" s="293" t="s">
        <v>0</v>
      </c>
      <c r="D151" s="31">
        <f>D148</f>
        <v>32</v>
      </c>
      <c r="E151" s="30" t="s">
        <v>1</v>
      </c>
      <c r="F151" s="314">
        <f>D149</f>
        <v>0.9</v>
      </c>
      <c r="G151" s="30" t="s">
        <v>1</v>
      </c>
      <c r="H151" s="30">
        <f>D150</f>
        <v>6</v>
      </c>
      <c r="I151" s="30" t="s">
        <v>0</v>
      </c>
      <c r="J151" s="36">
        <f>D151*F151*H151</f>
        <v>172.8</v>
      </c>
      <c r="K151" s="56" t="s">
        <v>171</v>
      </c>
      <c r="L151" s="44"/>
    </row>
    <row r="152" spans="1:12" s="63" customFormat="1" x14ac:dyDescent="0.2">
      <c r="A152" s="58"/>
      <c r="B152" s="59" t="s">
        <v>18</v>
      </c>
      <c r="C152" s="139">
        <f>H149</f>
        <v>0</v>
      </c>
      <c r="D152" s="139" t="s">
        <v>137</v>
      </c>
      <c r="E152" s="61"/>
      <c r="F152" s="62"/>
    </row>
    <row r="153" spans="1:12" s="63" customFormat="1" x14ac:dyDescent="0.2">
      <c r="A153" s="58"/>
      <c r="B153" s="302"/>
      <c r="C153" s="46"/>
      <c r="D153" s="46"/>
      <c r="E153" s="303"/>
      <c r="F153" s="303"/>
    </row>
    <row r="154" spans="1:12" ht="13.5" thickBot="1" x14ac:dyDescent="0.25">
      <c r="A154" s="295"/>
      <c r="B154" s="296"/>
      <c r="C154" s="297"/>
      <c r="D154" s="297"/>
      <c r="L154" s="64"/>
    </row>
    <row r="155" spans="1:12" s="12" customFormat="1" ht="13.5" thickBot="1" x14ac:dyDescent="0.25">
      <c r="A155" s="8" t="s">
        <v>15</v>
      </c>
      <c r="B155" s="8" t="s">
        <v>16</v>
      </c>
      <c r="C155" s="9" t="s">
        <v>8</v>
      </c>
      <c r="D155" s="10" t="s">
        <v>9</v>
      </c>
      <c r="E155" s="10"/>
      <c r="F155" s="11"/>
      <c r="G155" s="11"/>
      <c r="H155" s="11"/>
      <c r="I155" s="11"/>
      <c r="J155" s="11"/>
      <c r="K155" s="11"/>
      <c r="L155" s="11"/>
    </row>
    <row r="156" spans="1:12" s="214" customFormat="1" ht="26.25" thickBot="1" x14ac:dyDescent="0.25">
      <c r="A156" s="206" t="s">
        <v>192</v>
      </c>
      <c r="B156" s="217" t="s">
        <v>193</v>
      </c>
      <c r="C156" s="220" t="s">
        <v>171</v>
      </c>
      <c r="D156" s="209">
        <f>J160</f>
        <v>336</v>
      </c>
      <c r="E156" s="210"/>
      <c r="F156" s="212"/>
      <c r="G156" s="212"/>
      <c r="H156" s="212"/>
      <c r="I156" s="212"/>
      <c r="J156" s="212"/>
      <c r="K156" s="212"/>
      <c r="L156" s="213"/>
    </row>
    <row r="157" spans="1:12" x14ac:dyDescent="0.2">
      <c r="A157" s="54"/>
      <c r="B157" s="14"/>
      <c r="C157" s="27"/>
      <c r="D157" s="50"/>
      <c r="E157" s="15"/>
      <c r="F157" s="7"/>
      <c r="G157" s="7"/>
      <c r="H157" s="7"/>
      <c r="I157" s="7"/>
      <c r="J157" s="7"/>
      <c r="K157" s="7"/>
      <c r="L157" s="29"/>
    </row>
    <row r="158" spans="1:12" x14ac:dyDescent="0.2">
      <c r="A158" s="26"/>
      <c r="B158" s="16" t="s">
        <v>183</v>
      </c>
      <c r="C158" s="293" t="s">
        <v>0</v>
      </c>
      <c r="D158" s="31">
        <v>32</v>
      </c>
      <c r="E158" s="7"/>
      <c r="F158" s="7"/>
      <c r="G158" s="7"/>
      <c r="H158" s="7"/>
      <c r="I158" s="7"/>
      <c r="J158" s="7"/>
      <c r="K158" s="7"/>
      <c r="L158" s="29"/>
    </row>
    <row r="159" spans="1:12" x14ac:dyDescent="0.2">
      <c r="A159" s="26"/>
      <c r="B159" s="16" t="s">
        <v>194</v>
      </c>
      <c r="C159" s="293"/>
      <c r="D159" s="31">
        <v>10.5</v>
      </c>
      <c r="E159" s="7"/>
      <c r="F159" s="7"/>
      <c r="G159" s="7"/>
      <c r="H159" s="7"/>
      <c r="I159" s="7"/>
      <c r="J159" s="7"/>
      <c r="K159" s="7"/>
      <c r="L159" s="29"/>
    </row>
    <row r="160" spans="1:12" x14ac:dyDescent="0.2">
      <c r="A160" s="26"/>
      <c r="B160" s="16" t="s">
        <v>18</v>
      </c>
      <c r="C160" s="293" t="s">
        <v>0</v>
      </c>
      <c r="D160" s="31">
        <f>D158</f>
        <v>32</v>
      </c>
      <c r="E160" s="30" t="s">
        <v>1</v>
      </c>
      <c r="F160" s="30">
        <f>D159</f>
        <v>10.5</v>
      </c>
      <c r="G160" s="30" t="s">
        <v>0</v>
      </c>
      <c r="H160" s="310"/>
      <c r="I160" s="30"/>
      <c r="J160" s="36">
        <f>D160*F160</f>
        <v>336</v>
      </c>
      <c r="K160" s="56" t="s">
        <v>25</v>
      </c>
      <c r="L160" s="29"/>
    </row>
    <row r="161" spans="1:12" x14ac:dyDescent="0.2">
      <c r="A161" s="26"/>
      <c r="B161" s="285"/>
      <c r="C161" s="221"/>
      <c r="D161" s="96"/>
      <c r="E161" s="44"/>
      <c r="F161" s="44"/>
      <c r="G161" s="44"/>
      <c r="H161" s="311"/>
      <c r="I161" s="44"/>
      <c r="J161" s="312"/>
      <c r="K161" s="313"/>
      <c r="L161" s="29"/>
    </row>
    <row r="162" spans="1:12" ht="13.5" thickBot="1" x14ac:dyDescent="0.25">
      <c r="A162" s="299"/>
      <c r="B162" s="300"/>
      <c r="C162" s="301"/>
      <c r="D162" s="301"/>
      <c r="L162" s="64"/>
    </row>
    <row r="163" spans="1:12" s="12" customFormat="1" ht="13.5" thickBot="1" x14ac:dyDescent="0.25">
      <c r="A163" s="8" t="s">
        <v>15</v>
      </c>
      <c r="B163" s="8" t="s">
        <v>16</v>
      </c>
      <c r="C163" s="9" t="s">
        <v>8</v>
      </c>
      <c r="D163" s="10" t="s">
        <v>9</v>
      </c>
      <c r="E163" s="10"/>
      <c r="F163" s="11"/>
      <c r="G163" s="11"/>
      <c r="H163" s="11"/>
      <c r="I163" s="11"/>
      <c r="J163" s="11"/>
      <c r="K163" s="11"/>
      <c r="L163" s="11"/>
    </row>
    <row r="164" spans="1:12" s="214" customFormat="1" ht="26.25" thickBot="1" x14ac:dyDescent="0.25">
      <c r="A164" s="206" t="s">
        <v>195</v>
      </c>
      <c r="B164" s="217" t="s">
        <v>193</v>
      </c>
      <c r="C164" s="220" t="s">
        <v>171</v>
      </c>
      <c r="D164" s="209">
        <f>J168</f>
        <v>38.4</v>
      </c>
      <c r="E164" s="210"/>
      <c r="F164" s="212"/>
      <c r="G164" s="212"/>
      <c r="H164" s="212"/>
      <c r="I164" s="212"/>
      <c r="J164" s="212"/>
      <c r="K164" s="212"/>
      <c r="L164" s="213"/>
    </row>
    <row r="165" spans="1:12" x14ac:dyDescent="0.2">
      <c r="A165" s="54"/>
      <c r="B165" s="14"/>
      <c r="C165" s="27"/>
      <c r="D165" s="50"/>
      <c r="E165" s="15"/>
      <c r="F165" s="7"/>
      <c r="G165" s="7"/>
      <c r="H165" s="7"/>
      <c r="I165" s="7"/>
      <c r="J165" s="7"/>
      <c r="K165" s="7"/>
      <c r="L165" s="29"/>
    </row>
    <row r="166" spans="1:12" x14ac:dyDescent="0.2">
      <c r="A166" s="26"/>
      <c r="B166" s="16" t="s">
        <v>183</v>
      </c>
      <c r="C166" s="293" t="s">
        <v>0</v>
      </c>
      <c r="D166" s="31">
        <v>32</v>
      </c>
      <c r="E166" s="7"/>
      <c r="F166" s="7"/>
      <c r="G166" s="7"/>
      <c r="H166" s="7"/>
      <c r="I166" s="7"/>
      <c r="J166" s="7"/>
      <c r="K166" s="7"/>
      <c r="L166" s="29"/>
    </row>
    <row r="167" spans="1:12" x14ac:dyDescent="0.2">
      <c r="A167" s="26"/>
      <c r="B167" s="16" t="s">
        <v>189</v>
      </c>
      <c r="C167" s="293"/>
      <c r="D167" s="31">
        <v>1.2</v>
      </c>
      <c r="E167" s="7"/>
      <c r="F167" s="7"/>
      <c r="G167" s="7"/>
      <c r="H167" s="7"/>
      <c r="I167" s="7"/>
      <c r="J167" s="7"/>
      <c r="K167" s="7"/>
      <c r="L167" s="29"/>
    </row>
    <row r="168" spans="1:12" x14ac:dyDescent="0.2">
      <c r="A168" s="26"/>
      <c r="B168" s="16" t="s">
        <v>18</v>
      </c>
      <c r="C168" s="293" t="s">
        <v>0</v>
      </c>
      <c r="D168" s="31">
        <f>D166</f>
        <v>32</v>
      </c>
      <c r="E168" s="30" t="s">
        <v>1</v>
      </c>
      <c r="F168" s="30">
        <f>D167</f>
        <v>1.2</v>
      </c>
      <c r="G168" s="30" t="s">
        <v>0</v>
      </c>
      <c r="H168" s="310"/>
      <c r="I168" s="30"/>
      <c r="J168" s="36">
        <f>D168*F168</f>
        <v>38.4</v>
      </c>
      <c r="K168" s="56" t="s">
        <v>25</v>
      </c>
      <c r="L168" s="29"/>
    </row>
    <row r="169" spans="1:12" x14ac:dyDescent="0.2">
      <c r="A169" s="26"/>
      <c r="B169" s="285"/>
      <c r="C169" s="221"/>
      <c r="D169" s="96"/>
      <c r="E169" s="44"/>
      <c r="F169" s="44"/>
      <c r="G169" s="44"/>
      <c r="H169" s="311"/>
      <c r="I169" s="44"/>
      <c r="J169" s="312"/>
      <c r="K169" s="313"/>
      <c r="L169" s="29"/>
    </row>
    <row r="170" spans="1:12" ht="13.5" thickBot="1" x14ac:dyDescent="0.25">
      <c r="A170" s="299"/>
      <c r="B170" s="300"/>
      <c r="C170" s="301"/>
      <c r="D170" s="301"/>
      <c r="L170" s="64"/>
    </row>
    <row r="171" spans="1:12" s="12" customFormat="1" ht="13.5" thickBot="1" x14ac:dyDescent="0.25">
      <c r="A171" s="8" t="s">
        <v>15</v>
      </c>
      <c r="B171" s="8" t="s">
        <v>16</v>
      </c>
      <c r="C171" s="9" t="s">
        <v>8</v>
      </c>
      <c r="D171" s="10" t="s">
        <v>9</v>
      </c>
      <c r="E171" s="10"/>
      <c r="F171" s="11"/>
      <c r="G171" s="11"/>
      <c r="H171" s="11"/>
      <c r="I171" s="11"/>
      <c r="J171" s="11"/>
      <c r="K171" s="11"/>
      <c r="L171" s="25"/>
    </row>
    <row r="172" spans="1:12" s="214" customFormat="1" ht="77.25" thickBot="1" x14ac:dyDescent="0.25">
      <c r="A172" s="206" t="s">
        <v>197</v>
      </c>
      <c r="B172" s="217" t="s">
        <v>196</v>
      </c>
      <c r="C172" s="208" t="s">
        <v>185</v>
      </c>
      <c r="D172" s="209">
        <f>J178</f>
        <v>864</v>
      </c>
      <c r="E172" s="210"/>
      <c r="F172" s="218"/>
      <c r="G172" s="218"/>
      <c r="H172" s="218"/>
      <c r="I172" s="218"/>
      <c r="J172" s="218"/>
      <c r="K172" s="218"/>
      <c r="L172" s="219"/>
    </row>
    <row r="173" spans="1:12" x14ac:dyDescent="0.2">
      <c r="A173" s="54"/>
      <c r="B173" s="14"/>
      <c r="C173" s="13"/>
      <c r="D173" s="50"/>
      <c r="E173" s="15"/>
      <c r="F173" s="7"/>
      <c r="G173" s="7"/>
      <c r="H173" s="7"/>
      <c r="I173" s="7"/>
      <c r="J173" s="7"/>
      <c r="K173" s="7"/>
      <c r="L173" s="29"/>
    </row>
    <row r="174" spans="1:12" x14ac:dyDescent="0.2">
      <c r="A174" s="26"/>
      <c r="B174" s="16" t="s">
        <v>182</v>
      </c>
      <c r="C174" s="293" t="s">
        <v>0</v>
      </c>
      <c r="D174" s="308"/>
      <c r="E174" s="7"/>
      <c r="F174" s="7"/>
      <c r="G174" s="7"/>
      <c r="H174" s="7"/>
      <c r="I174" s="7"/>
      <c r="J174" s="7"/>
      <c r="K174" s="7"/>
      <c r="L174" s="29"/>
    </row>
    <row r="175" spans="1:12" x14ac:dyDescent="0.2">
      <c r="A175" s="26"/>
      <c r="B175" s="16" t="s">
        <v>183</v>
      </c>
      <c r="C175" s="293" t="s">
        <v>0</v>
      </c>
      <c r="D175" s="31">
        <v>32</v>
      </c>
      <c r="E175" s="7"/>
      <c r="F175" s="7"/>
      <c r="G175" s="7"/>
      <c r="H175" s="7"/>
      <c r="I175" s="7"/>
      <c r="J175" s="7"/>
      <c r="K175" s="7"/>
      <c r="L175" s="29"/>
    </row>
    <row r="176" spans="1:12" x14ac:dyDescent="0.2">
      <c r="A176" s="26"/>
      <c r="B176" s="16" t="s">
        <v>184</v>
      </c>
      <c r="C176" s="293"/>
      <c r="D176" s="31">
        <v>9</v>
      </c>
      <c r="E176" s="7"/>
      <c r="F176" s="7"/>
      <c r="G176" s="7"/>
      <c r="H176" s="7"/>
      <c r="I176" s="7"/>
      <c r="J176" s="7"/>
      <c r="K176" s="7"/>
      <c r="L176" s="29"/>
    </row>
    <row r="177" spans="1:12" x14ac:dyDescent="0.2">
      <c r="A177" s="26"/>
      <c r="B177" s="16" t="s">
        <v>198</v>
      </c>
      <c r="C177" s="293"/>
      <c r="D177" s="31">
        <v>3</v>
      </c>
      <c r="E177" s="7"/>
      <c r="F177" s="7"/>
      <c r="G177" s="7"/>
      <c r="H177" s="7"/>
      <c r="I177" s="7"/>
      <c r="J177" s="7"/>
      <c r="K177" s="7"/>
      <c r="L177" s="29"/>
    </row>
    <row r="178" spans="1:12" x14ac:dyDescent="0.2">
      <c r="A178" s="26"/>
      <c r="B178" s="16" t="s">
        <v>18</v>
      </c>
      <c r="C178" s="293" t="s">
        <v>0</v>
      </c>
      <c r="D178" s="31">
        <f>D175</f>
        <v>32</v>
      </c>
      <c r="E178" s="30" t="s">
        <v>1</v>
      </c>
      <c r="F178" s="30">
        <f>D176</f>
        <v>9</v>
      </c>
      <c r="G178" s="30" t="s">
        <v>1</v>
      </c>
      <c r="H178" s="310">
        <f>D177</f>
        <v>3</v>
      </c>
      <c r="I178" s="30" t="s">
        <v>0</v>
      </c>
      <c r="J178" s="36">
        <f>D178*F178*H178</f>
        <v>864</v>
      </c>
      <c r="K178" s="56" t="s">
        <v>25</v>
      </c>
      <c r="L178" s="29"/>
    </row>
    <row r="179" spans="1:12" x14ac:dyDescent="0.2">
      <c r="A179" s="26"/>
      <c r="B179" s="285"/>
      <c r="C179" s="221"/>
      <c r="D179" s="96"/>
      <c r="E179" s="44"/>
      <c r="F179" s="44"/>
      <c r="G179" s="44"/>
      <c r="H179" s="311"/>
      <c r="I179" s="44"/>
      <c r="J179" s="312"/>
      <c r="K179" s="313"/>
      <c r="L179" s="44"/>
    </row>
    <row r="180" spans="1:12" ht="13.5" thickBot="1" x14ac:dyDescent="0.25">
      <c r="A180" s="26"/>
      <c r="B180" s="285"/>
      <c r="C180" s="221"/>
      <c r="D180" s="96"/>
      <c r="E180" s="44"/>
      <c r="F180" s="44"/>
      <c r="G180" s="44"/>
      <c r="H180" s="311"/>
      <c r="I180" s="44"/>
      <c r="J180" s="312"/>
      <c r="K180" s="313"/>
      <c r="L180" s="44"/>
    </row>
    <row r="181" spans="1:12" s="12" customFormat="1" ht="13.5" thickBot="1" x14ac:dyDescent="0.25">
      <c r="A181" s="8" t="s">
        <v>15</v>
      </c>
      <c r="B181" s="8" t="s">
        <v>16</v>
      </c>
      <c r="C181" s="9" t="s">
        <v>8</v>
      </c>
      <c r="D181" s="10" t="s">
        <v>9</v>
      </c>
      <c r="E181" s="10"/>
      <c r="F181" s="11"/>
      <c r="G181" s="11"/>
      <c r="H181" s="11"/>
      <c r="I181" s="11"/>
      <c r="J181" s="11"/>
      <c r="K181" s="11"/>
      <c r="L181" s="25"/>
    </row>
    <row r="182" spans="1:12" s="214" customFormat="1" ht="26.25" thickBot="1" x14ac:dyDescent="0.25">
      <c r="A182" s="206" t="s">
        <v>199</v>
      </c>
      <c r="B182" s="217" t="s">
        <v>200</v>
      </c>
      <c r="C182" s="208" t="s">
        <v>201</v>
      </c>
      <c r="D182" s="209">
        <f>J188</f>
        <v>4032</v>
      </c>
      <c r="E182" s="210"/>
      <c r="F182" s="218"/>
      <c r="G182" s="218"/>
      <c r="H182" s="218"/>
      <c r="I182" s="218"/>
      <c r="J182" s="218"/>
      <c r="K182" s="218"/>
      <c r="L182" s="219"/>
    </row>
    <row r="183" spans="1:12" x14ac:dyDescent="0.2">
      <c r="A183" s="54"/>
      <c r="B183" s="14"/>
      <c r="C183" s="13"/>
      <c r="D183" s="50"/>
      <c r="E183" s="15"/>
      <c r="F183" s="7"/>
      <c r="G183" s="7"/>
      <c r="H183" s="7"/>
      <c r="I183" s="7"/>
      <c r="J183" s="7"/>
      <c r="K183" s="7"/>
      <c r="L183" s="29"/>
    </row>
    <row r="184" spans="1:12" x14ac:dyDescent="0.2">
      <c r="A184" s="26"/>
      <c r="B184" s="16" t="s">
        <v>182</v>
      </c>
      <c r="C184" s="293" t="s">
        <v>0</v>
      </c>
      <c r="D184" s="308"/>
      <c r="E184" s="7"/>
      <c r="F184" s="7"/>
      <c r="G184" s="7"/>
      <c r="H184" s="7"/>
      <c r="I184" s="7"/>
      <c r="J184" s="7"/>
      <c r="K184" s="7"/>
      <c r="L184" s="29"/>
    </row>
    <row r="185" spans="1:12" x14ac:dyDescent="0.2">
      <c r="A185" s="26"/>
      <c r="B185" s="16" t="s">
        <v>183</v>
      </c>
      <c r="C185" s="293" t="s">
        <v>0</v>
      </c>
      <c r="D185" s="31">
        <v>32</v>
      </c>
      <c r="E185" s="7"/>
      <c r="F185" s="7"/>
      <c r="G185" s="7"/>
      <c r="H185" s="7"/>
      <c r="I185" s="7"/>
      <c r="J185" s="7"/>
      <c r="K185" s="7"/>
      <c r="L185" s="29"/>
    </row>
    <row r="186" spans="1:12" x14ac:dyDescent="0.2">
      <c r="A186" s="26"/>
      <c r="B186" s="16" t="s">
        <v>184</v>
      </c>
      <c r="C186" s="293"/>
      <c r="D186" s="31">
        <v>9</v>
      </c>
      <c r="E186" s="7"/>
      <c r="F186" s="7"/>
      <c r="G186" s="7"/>
      <c r="H186" s="7"/>
      <c r="I186" s="7"/>
      <c r="J186" s="7"/>
      <c r="K186" s="7"/>
      <c r="L186" s="29"/>
    </row>
    <row r="187" spans="1:12" x14ac:dyDescent="0.2">
      <c r="A187" s="26"/>
      <c r="B187" s="16" t="s">
        <v>202</v>
      </c>
      <c r="C187" s="293"/>
      <c r="D187" s="31">
        <v>14</v>
      </c>
      <c r="E187" s="7"/>
      <c r="F187" s="7"/>
      <c r="G187" s="7"/>
      <c r="H187" s="7"/>
      <c r="I187" s="7"/>
      <c r="J187" s="7"/>
      <c r="K187" s="7"/>
      <c r="L187" s="29"/>
    </row>
    <row r="188" spans="1:12" x14ac:dyDescent="0.2">
      <c r="A188" s="26"/>
      <c r="B188" s="16" t="s">
        <v>18</v>
      </c>
      <c r="C188" s="293" t="s">
        <v>0</v>
      </c>
      <c r="D188" s="31">
        <f>D185</f>
        <v>32</v>
      </c>
      <c r="E188" s="30" t="s">
        <v>1</v>
      </c>
      <c r="F188" s="30">
        <f>D186</f>
        <v>9</v>
      </c>
      <c r="G188" s="30" t="s">
        <v>1</v>
      </c>
      <c r="H188" s="310">
        <f>D187</f>
        <v>14</v>
      </c>
      <c r="I188" s="30" t="s">
        <v>0</v>
      </c>
      <c r="J188" s="36">
        <f>D188*F188*H188</f>
        <v>4032</v>
      </c>
      <c r="K188" s="56" t="s">
        <v>25</v>
      </c>
      <c r="L188" s="29"/>
    </row>
    <row r="189" spans="1:12" x14ac:dyDescent="0.2">
      <c r="A189" s="26"/>
      <c r="B189" s="285"/>
      <c r="C189" s="221"/>
      <c r="D189" s="96"/>
      <c r="E189" s="44"/>
      <c r="F189" s="44"/>
      <c r="G189" s="44"/>
      <c r="H189" s="311"/>
      <c r="I189" s="44"/>
      <c r="J189" s="312"/>
      <c r="K189" s="313"/>
      <c r="L189" s="44"/>
    </row>
    <row r="190" spans="1:12" ht="13.5" thickBot="1" x14ac:dyDescent="0.25">
      <c r="A190" s="26"/>
      <c r="B190" s="285"/>
      <c r="C190" s="221"/>
      <c r="D190" s="96"/>
      <c r="E190" s="44"/>
      <c r="F190" s="44"/>
      <c r="G190" s="44"/>
      <c r="H190" s="311"/>
      <c r="I190" s="44"/>
      <c r="J190" s="312"/>
      <c r="K190" s="313"/>
      <c r="L190" s="44"/>
    </row>
    <row r="191" spans="1:12" s="12" customFormat="1" ht="13.5" thickBot="1" x14ac:dyDescent="0.25">
      <c r="A191" s="8" t="s">
        <v>15</v>
      </c>
      <c r="B191" s="8" t="s">
        <v>16</v>
      </c>
      <c r="C191" s="9" t="s">
        <v>8</v>
      </c>
      <c r="D191" s="10" t="s">
        <v>9</v>
      </c>
      <c r="E191" s="10"/>
      <c r="F191" s="11"/>
      <c r="G191" s="11"/>
      <c r="H191" s="11"/>
      <c r="I191" s="11"/>
      <c r="J191" s="11"/>
      <c r="K191" s="11"/>
      <c r="L191" s="11"/>
    </row>
    <row r="192" spans="1:12" s="214" customFormat="1" ht="13.5" thickBot="1" x14ac:dyDescent="0.25">
      <c r="A192" s="206" t="s">
        <v>203</v>
      </c>
      <c r="B192" s="217" t="s">
        <v>204</v>
      </c>
      <c r="C192" s="220" t="s">
        <v>171</v>
      </c>
      <c r="D192" s="209">
        <f>J197</f>
        <v>403.2</v>
      </c>
      <c r="E192" s="210"/>
      <c r="F192" s="212"/>
      <c r="G192" s="212"/>
      <c r="H192" s="212"/>
      <c r="I192" s="212"/>
      <c r="J192" s="212"/>
      <c r="K192" s="212"/>
      <c r="L192" s="213"/>
    </row>
    <row r="193" spans="1:12" x14ac:dyDescent="0.2">
      <c r="A193" s="54"/>
      <c r="B193" s="14"/>
      <c r="C193" s="27"/>
      <c r="D193" s="50"/>
      <c r="E193" s="15"/>
      <c r="F193" s="7"/>
      <c r="G193" s="7"/>
      <c r="H193" s="7"/>
      <c r="I193" s="7"/>
      <c r="J193" s="7"/>
      <c r="K193" s="7"/>
      <c r="L193" s="29"/>
    </row>
    <row r="194" spans="1:12" x14ac:dyDescent="0.2">
      <c r="A194" s="26"/>
      <c r="B194" s="16" t="s">
        <v>183</v>
      </c>
      <c r="C194" s="293" t="s">
        <v>0</v>
      </c>
      <c r="D194" s="31">
        <f>D178</f>
        <v>32</v>
      </c>
      <c r="E194" s="30"/>
      <c r="F194" s="30"/>
      <c r="G194" s="30"/>
      <c r="H194" s="30"/>
      <c r="I194" s="30"/>
      <c r="J194" s="30"/>
      <c r="K194" s="30"/>
      <c r="L194" s="29"/>
    </row>
    <row r="195" spans="1:12" x14ac:dyDescent="0.2">
      <c r="A195" s="26"/>
      <c r="B195" s="294" t="s">
        <v>189</v>
      </c>
      <c r="C195" s="293" t="s">
        <v>0</v>
      </c>
      <c r="D195" s="31">
        <v>0.9</v>
      </c>
      <c r="E195" s="30"/>
      <c r="F195" s="30"/>
      <c r="G195" s="30"/>
      <c r="H195" s="30"/>
      <c r="I195" s="44"/>
      <c r="J195" s="44"/>
      <c r="K195" s="44"/>
      <c r="L195" s="44"/>
    </row>
    <row r="196" spans="1:12" x14ac:dyDescent="0.2">
      <c r="A196" s="26"/>
      <c r="B196" s="16" t="s">
        <v>202</v>
      </c>
      <c r="C196" s="293" t="s">
        <v>0</v>
      </c>
      <c r="D196" s="31">
        <f>D187</f>
        <v>14</v>
      </c>
      <c r="E196" s="30"/>
      <c r="F196" s="30"/>
      <c r="G196" s="44"/>
      <c r="H196" s="44"/>
      <c r="I196" s="44"/>
      <c r="J196" s="44"/>
      <c r="K196" s="44"/>
      <c r="L196" s="44"/>
    </row>
    <row r="197" spans="1:12" x14ac:dyDescent="0.2">
      <c r="A197" s="26"/>
      <c r="B197" s="294"/>
      <c r="C197" s="293" t="s">
        <v>0</v>
      </c>
      <c r="D197" s="31">
        <f>D194</f>
        <v>32</v>
      </c>
      <c r="E197" s="30" t="s">
        <v>1</v>
      </c>
      <c r="F197" s="314">
        <f>D195</f>
        <v>0.9</v>
      </c>
      <c r="G197" s="30" t="s">
        <v>1</v>
      </c>
      <c r="H197" s="30">
        <f>D196</f>
        <v>14</v>
      </c>
      <c r="I197" s="30" t="s">
        <v>0</v>
      </c>
      <c r="J197" s="36">
        <f>D197*F197*H197</f>
        <v>403.2</v>
      </c>
      <c r="K197" s="56" t="s">
        <v>171</v>
      </c>
      <c r="L197" s="44"/>
    </row>
    <row r="198" spans="1:12" s="63" customFormat="1" x14ac:dyDescent="0.2">
      <c r="A198" s="58"/>
      <c r="B198" s="59" t="s">
        <v>18</v>
      </c>
      <c r="C198" s="139">
        <f>H195</f>
        <v>0</v>
      </c>
      <c r="D198" s="139" t="s">
        <v>137</v>
      </c>
      <c r="E198" s="61"/>
      <c r="F198" s="62"/>
    </row>
    <row r="199" spans="1:12" s="63" customFormat="1" x14ac:dyDescent="0.2">
      <c r="A199" s="58"/>
      <c r="B199" s="302"/>
      <c r="C199" s="46"/>
      <c r="D199" s="46"/>
      <c r="E199" s="303"/>
      <c r="F199" s="303"/>
    </row>
    <row r="200" spans="1:12" ht="13.5" thickBot="1" x14ac:dyDescent="0.25">
      <c r="A200" s="295"/>
      <c r="B200" s="296"/>
      <c r="C200" s="297"/>
      <c r="D200" s="297"/>
      <c r="L200" s="64"/>
    </row>
    <row r="201" spans="1:12" s="12" customFormat="1" ht="13.5" thickBot="1" x14ac:dyDescent="0.25">
      <c r="A201" s="8" t="s">
        <v>15</v>
      </c>
      <c r="B201" s="8" t="s">
        <v>16</v>
      </c>
      <c r="C201" s="9" t="s">
        <v>8</v>
      </c>
      <c r="D201" s="10" t="s">
        <v>9</v>
      </c>
      <c r="E201" s="10"/>
      <c r="F201" s="11"/>
      <c r="G201" s="11"/>
      <c r="H201" s="11"/>
      <c r="I201" s="11"/>
      <c r="J201" s="11"/>
      <c r="K201" s="11"/>
      <c r="L201" s="11"/>
    </row>
    <row r="202" spans="1:12" s="214" customFormat="1" ht="39" thickBot="1" x14ac:dyDescent="0.25">
      <c r="A202" s="206" t="s">
        <v>162</v>
      </c>
      <c r="B202" s="217" t="s">
        <v>163</v>
      </c>
      <c r="C202" s="220" t="s">
        <v>31</v>
      </c>
      <c r="D202" s="209">
        <f>C206</f>
        <v>1.6620000000000001</v>
      </c>
      <c r="E202" s="210"/>
      <c r="F202" s="212"/>
      <c r="G202" s="212"/>
      <c r="H202" s="212"/>
      <c r="I202" s="212"/>
      <c r="J202" s="212"/>
      <c r="K202" s="212"/>
      <c r="L202" s="213"/>
    </row>
    <row r="203" spans="1:12" x14ac:dyDescent="0.2">
      <c r="A203" s="54"/>
      <c r="B203" s="14"/>
      <c r="C203" s="27"/>
      <c r="D203" s="50"/>
      <c r="E203" s="15"/>
      <c r="F203" s="7"/>
      <c r="G203" s="7"/>
      <c r="H203" s="7"/>
      <c r="I203" s="7"/>
      <c r="J203" s="7"/>
      <c r="K203" s="7"/>
      <c r="L203" s="29"/>
    </row>
    <row r="204" spans="1:12" x14ac:dyDescent="0.2">
      <c r="A204" s="26"/>
      <c r="B204" s="239" t="s">
        <v>143</v>
      </c>
      <c r="C204" s="240" t="s">
        <v>0</v>
      </c>
      <c r="D204" s="31">
        <f>D140</f>
        <v>0.2</v>
      </c>
      <c r="E204" s="30" t="s">
        <v>1</v>
      </c>
      <c r="F204" s="30">
        <f>F140</f>
        <v>166.2</v>
      </c>
      <c r="G204" s="30" t="s">
        <v>1</v>
      </c>
      <c r="H204" s="30">
        <f>H140</f>
        <v>33.24</v>
      </c>
      <c r="I204" s="30"/>
      <c r="J204" s="30"/>
      <c r="K204" s="30"/>
      <c r="L204" s="29"/>
    </row>
    <row r="205" spans="1:12" x14ac:dyDescent="0.2">
      <c r="A205" s="26"/>
      <c r="B205" s="239"/>
      <c r="C205" s="240" t="s">
        <v>0</v>
      </c>
      <c r="D205" s="31">
        <f>H204</f>
        <v>33.24</v>
      </c>
      <c r="E205" s="30" t="s">
        <v>1</v>
      </c>
      <c r="F205" s="30">
        <v>0.05</v>
      </c>
      <c r="G205" s="30" t="s">
        <v>0</v>
      </c>
      <c r="H205" s="30">
        <f>D205*F205</f>
        <v>1.6620000000000001</v>
      </c>
      <c r="I205" s="44"/>
      <c r="J205" s="44"/>
      <c r="K205" s="44"/>
      <c r="L205" s="44"/>
    </row>
    <row r="206" spans="1:12" s="63" customFormat="1" x14ac:dyDescent="0.2">
      <c r="A206" s="58"/>
      <c r="B206" s="59" t="s">
        <v>18</v>
      </c>
      <c r="C206" s="139">
        <f>H205</f>
        <v>1.6620000000000001</v>
      </c>
      <c r="D206" s="139" t="s">
        <v>137</v>
      </c>
      <c r="E206" s="61"/>
      <c r="F206" s="62"/>
    </row>
    <row r="207" spans="1:12" s="63" customFormat="1" x14ac:dyDescent="0.2">
      <c r="A207" s="58"/>
      <c r="B207" s="302"/>
      <c r="C207" s="46"/>
      <c r="D207" s="46"/>
      <c r="E207" s="303"/>
      <c r="F207" s="303"/>
    </row>
    <row r="208" spans="1:12" ht="13.5" thickBot="1" x14ac:dyDescent="0.25">
      <c r="A208" s="69"/>
      <c r="B208" s="300"/>
      <c r="C208" s="301"/>
      <c r="D208" s="301"/>
      <c r="L208" s="64"/>
    </row>
    <row r="209" spans="1:12" s="12" customFormat="1" ht="13.5" thickBot="1" x14ac:dyDescent="0.25">
      <c r="A209" s="8" t="s">
        <v>15</v>
      </c>
      <c r="B209" s="8" t="s">
        <v>16</v>
      </c>
      <c r="C209" s="9" t="s">
        <v>8</v>
      </c>
      <c r="D209" s="10" t="s">
        <v>9</v>
      </c>
      <c r="E209" s="10"/>
      <c r="F209" s="11"/>
      <c r="G209" s="11"/>
      <c r="H209" s="11"/>
      <c r="I209" s="11"/>
      <c r="J209" s="11"/>
      <c r="K209" s="11"/>
      <c r="L209" s="11"/>
    </row>
    <row r="210" spans="1:12" s="214" customFormat="1" ht="26.25" thickBot="1" x14ac:dyDescent="0.25">
      <c r="A210" s="206" t="s">
        <v>164</v>
      </c>
      <c r="B210" s="217" t="s">
        <v>165</v>
      </c>
      <c r="C210" s="220" t="s">
        <v>168</v>
      </c>
      <c r="D210" s="209">
        <f>C215</f>
        <v>3.8226</v>
      </c>
      <c r="E210" s="210"/>
      <c r="F210" s="212"/>
      <c r="G210" s="212"/>
      <c r="H210" s="212"/>
      <c r="I210" s="212"/>
      <c r="J210" s="212"/>
      <c r="K210" s="212"/>
      <c r="L210" s="213"/>
    </row>
    <row r="211" spans="1:12" x14ac:dyDescent="0.2">
      <c r="A211" s="54"/>
      <c r="B211" s="14"/>
      <c r="C211" s="27"/>
      <c r="D211" s="50"/>
      <c r="E211" s="15"/>
      <c r="F211" s="7"/>
      <c r="G211" s="7"/>
      <c r="H211" s="7"/>
      <c r="I211" s="7"/>
      <c r="J211" s="7"/>
      <c r="K211" s="7"/>
      <c r="L211" s="29"/>
    </row>
    <row r="212" spans="1:12" x14ac:dyDescent="0.2">
      <c r="A212" s="26"/>
      <c r="B212" s="14"/>
      <c r="C212" s="27"/>
      <c r="D212" s="28"/>
      <c r="E212" s="298" t="s">
        <v>161</v>
      </c>
      <c r="F212" s="7"/>
      <c r="G212" s="7"/>
      <c r="H212" s="7"/>
      <c r="I212" s="7"/>
      <c r="J212" s="7"/>
      <c r="K212" s="7"/>
      <c r="L212" s="29"/>
    </row>
    <row r="213" spans="1:12" x14ac:dyDescent="0.2">
      <c r="A213" s="26"/>
      <c r="B213" s="239" t="s">
        <v>143</v>
      </c>
      <c r="C213" s="240" t="s">
        <v>0</v>
      </c>
      <c r="D213" s="31">
        <f>D204</f>
        <v>0.2</v>
      </c>
      <c r="E213" s="30" t="s">
        <v>1</v>
      </c>
      <c r="F213" s="30">
        <f>F204</f>
        <v>166.2</v>
      </c>
      <c r="G213" s="30" t="s">
        <v>0</v>
      </c>
      <c r="H213" s="30">
        <f>D213*F213</f>
        <v>33.24</v>
      </c>
      <c r="I213" s="30"/>
      <c r="J213" s="30"/>
      <c r="K213" s="30"/>
      <c r="L213" s="29"/>
    </row>
    <row r="214" spans="1:12" x14ac:dyDescent="0.2">
      <c r="A214" s="26"/>
      <c r="B214" s="239"/>
      <c r="C214" s="240" t="s">
        <v>0</v>
      </c>
      <c r="D214" s="31">
        <f>H213</f>
        <v>33.24</v>
      </c>
      <c r="E214" s="30" t="s">
        <v>1</v>
      </c>
      <c r="F214" s="30">
        <v>0.05</v>
      </c>
      <c r="G214" s="30" t="s">
        <v>0</v>
      </c>
      <c r="H214" s="30">
        <f>D214*F214</f>
        <v>1.6620000000000001</v>
      </c>
      <c r="I214" s="30" t="s">
        <v>1</v>
      </c>
      <c r="J214" s="30">
        <v>2.2999999999999998</v>
      </c>
      <c r="K214" s="30" t="s">
        <v>166</v>
      </c>
      <c r="L214" s="44"/>
    </row>
    <row r="215" spans="1:12" s="63" customFormat="1" x14ac:dyDescent="0.2">
      <c r="A215" s="58"/>
      <c r="B215" s="59" t="s">
        <v>18</v>
      </c>
      <c r="C215" s="139">
        <f>H214*J214</f>
        <v>3.8226</v>
      </c>
      <c r="D215" s="139" t="s">
        <v>167</v>
      </c>
      <c r="E215" s="61"/>
      <c r="F215" s="62"/>
    </row>
    <row r="216" spans="1:12" s="63" customFormat="1" x14ac:dyDescent="0.2">
      <c r="A216" s="58"/>
      <c r="B216" s="302"/>
      <c r="C216" s="46"/>
      <c r="D216" s="46"/>
      <c r="E216" s="303"/>
      <c r="F216" s="303"/>
    </row>
    <row r="217" spans="1:12" ht="13.5" thickBot="1" x14ac:dyDescent="0.25">
      <c r="A217" s="69"/>
      <c r="B217" s="300"/>
      <c r="C217" s="301"/>
      <c r="D217" s="301"/>
      <c r="L217" s="64"/>
    </row>
    <row r="218" spans="1:12" s="12" customFormat="1" ht="13.5" thickBot="1" x14ac:dyDescent="0.25">
      <c r="A218" s="8" t="s">
        <v>15</v>
      </c>
      <c r="B218" s="8" t="s">
        <v>16</v>
      </c>
      <c r="C218" s="9" t="s">
        <v>8</v>
      </c>
      <c r="D218" s="10" t="s">
        <v>9</v>
      </c>
      <c r="E218" s="10"/>
      <c r="F218" s="11"/>
      <c r="G218" s="11"/>
      <c r="H218" s="11"/>
      <c r="I218" s="11"/>
      <c r="J218" s="11"/>
      <c r="K218" s="11"/>
      <c r="L218" s="11"/>
    </row>
    <row r="219" spans="1:12" s="214" customFormat="1" ht="39" thickBot="1" x14ac:dyDescent="0.25">
      <c r="A219" s="206" t="s">
        <v>169</v>
      </c>
      <c r="B219" s="217" t="s">
        <v>173</v>
      </c>
      <c r="C219" s="220" t="s">
        <v>168</v>
      </c>
      <c r="D219" s="209">
        <f>C223</f>
        <v>3.8226</v>
      </c>
      <c r="E219" s="210"/>
      <c r="F219" s="212"/>
      <c r="G219" s="212"/>
      <c r="H219" s="212"/>
      <c r="I219" s="212"/>
      <c r="J219" s="212"/>
      <c r="K219" s="212"/>
      <c r="L219" s="213"/>
    </row>
    <row r="220" spans="1:12" x14ac:dyDescent="0.2">
      <c r="A220" s="54"/>
      <c r="B220" s="14"/>
      <c r="C220" s="27"/>
      <c r="D220" s="50"/>
      <c r="E220" s="15"/>
      <c r="F220" s="7"/>
      <c r="G220" s="7"/>
      <c r="H220" s="7"/>
      <c r="I220" s="7"/>
      <c r="J220" s="7"/>
      <c r="K220" s="7"/>
      <c r="L220" s="29"/>
    </row>
    <row r="221" spans="1:12" x14ac:dyDescent="0.2">
      <c r="A221" s="26"/>
      <c r="B221" s="239" t="s">
        <v>143</v>
      </c>
      <c r="C221" s="240" t="s">
        <v>0</v>
      </c>
      <c r="D221" s="31">
        <f>D213</f>
        <v>0.2</v>
      </c>
      <c r="E221" s="30" t="s">
        <v>1</v>
      </c>
      <c r="F221" s="30">
        <f>F213</f>
        <v>166.2</v>
      </c>
      <c r="G221" s="30" t="s">
        <v>0</v>
      </c>
      <c r="H221" s="30">
        <f>D221*F221</f>
        <v>33.24</v>
      </c>
      <c r="I221" s="30"/>
      <c r="J221" s="30"/>
      <c r="K221" s="30"/>
      <c r="L221" s="29"/>
    </row>
    <row r="222" spans="1:12" x14ac:dyDescent="0.2">
      <c r="A222" s="26"/>
      <c r="B222" s="239"/>
      <c r="C222" s="240" t="s">
        <v>0</v>
      </c>
      <c r="D222" s="31">
        <f>H221</f>
        <v>33.24</v>
      </c>
      <c r="E222" s="30" t="s">
        <v>1</v>
      </c>
      <c r="F222" s="30">
        <v>0.05</v>
      </c>
      <c r="G222" s="30" t="s">
        <v>0</v>
      </c>
      <c r="H222" s="30">
        <f>D222*F222</f>
        <v>1.6620000000000001</v>
      </c>
      <c r="I222" s="30" t="s">
        <v>1</v>
      </c>
      <c r="J222" s="30">
        <v>2.2999999999999998</v>
      </c>
      <c r="K222" s="30" t="s">
        <v>166</v>
      </c>
      <c r="L222" s="44"/>
    </row>
    <row r="223" spans="1:12" s="63" customFormat="1" x14ac:dyDescent="0.2">
      <c r="A223" s="58"/>
      <c r="B223" s="59" t="s">
        <v>18</v>
      </c>
      <c r="C223" s="139">
        <f>H222*J222</f>
        <v>3.8226</v>
      </c>
      <c r="D223" s="139" t="s">
        <v>167</v>
      </c>
      <c r="E223" s="61"/>
      <c r="F223" s="62"/>
    </row>
    <row r="224" spans="1:12" s="63" customFormat="1" x14ac:dyDescent="0.2">
      <c r="A224" s="58"/>
      <c r="B224" s="302"/>
      <c r="C224" s="46"/>
      <c r="D224" s="46"/>
      <c r="E224" s="303"/>
      <c r="F224" s="303"/>
    </row>
    <row r="225" spans="1:14" s="63" customFormat="1" ht="13.5" thickBot="1" x14ac:dyDescent="0.25">
      <c r="A225" s="58"/>
      <c r="B225" s="302"/>
      <c r="C225" s="46"/>
      <c r="D225" s="46"/>
      <c r="E225" s="303"/>
      <c r="F225" s="303"/>
    </row>
    <row r="226" spans="1:14" s="12" customFormat="1" ht="13.5" thickBot="1" x14ac:dyDescent="0.25">
      <c r="A226" s="8" t="s">
        <v>15</v>
      </c>
      <c r="B226" s="8" t="s">
        <v>16</v>
      </c>
      <c r="C226" s="9" t="s">
        <v>8</v>
      </c>
      <c r="D226" s="10" t="s">
        <v>9</v>
      </c>
      <c r="E226" s="10"/>
      <c r="F226" s="11"/>
      <c r="G226" s="11"/>
      <c r="H226" s="11"/>
      <c r="I226" s="11"/>
      <c r="J226" s="11"/>
      <c r="K226" s="11"/>
      <c r="L226" s="11"/>
    </row>
    <row r="227" spans="1:14" s="214" customFormat="1" ht="26.25" thickBot="1" x14ac:dyDescent="0.25">
      <c r="A227" s="206" t="s">
        <v>172</v>
      </c>
      <c r="B227" s="217" t="s">
        <v>170</v>
      </c>
      <c r="C227" s="220" t="s">
        <v>171</v>
      </c>
      <c r="D227" s="209">
        <f>C230</f>
        <v>33.24</v>
      </c>
      <c r="E227" s="210"/>
      <c r="F227" s="212"/>
      <c r="G227" s="212"/>
      <c r="H227" s="212"/>
      <c r="I227" s="212"/>
      <c r="J227" s="212"/>
      <c r="K227" s="212"/>
      <c r="L227" s="213"/>
    </row>
    <row r="228" spans="1:14" x14ac:dyDescent="0.2">
      <c r="A228" s="54"/>
      <c r="B228" s="14"/>
      <c r="C228" s="27"/>
      <c r="D228" s="50"/>
      <c r="E228" s="15"/>
      <c r="F228" s="7"/>
      <c r="G228" s="7"/>
      <c r="H228" s="7"/>
      <c r="I228" s="7"/>
      <c r="J228" s="7"/>
      <c r="K228" s="7"/>
      <c r="L228" s="29"/>
    </row>
    <row r="229" spans="1:14" x14ac:dyDescent="0.2">
      <c r="A229" s="26"/>
      <c r="B229" s="239" t="s">
        <v>143</v>
      </c>
      <c r="C229" s="240" t="s">
        <v>0</v>
      </c>
      <c r="D229" s="31">
        <f>D221</f>
        <v>0.2</v>
      </c>
      <c r="E229" s="30" t="s">
        <v>1</v>
      </c>
      <c r="F229" s="30">
        <f>F221</f>
        <v>166.2</v>
      </c>
      <c r="G229" s="30" t="s">
        <v>0</v>
      </c>
      <c r="H229" s="30">
        <f>D229*F229</f>
        <v>33.24</v>
      </c>
      <c r="I229" s="30"/>
      <c r="J229" s="30"/>
      <c r="K229" s="30"/>
      <c r="L229" s="29"/>
    </row>
    <row r="230" spans="1:14" s="63" customFormat="1" x14ac:dyDescent="0.2">
      <c r="A230" s="58"/>
      <c r="B230" s="59" t="s">
        <v>18</v>
      </c>
      <c r="C230" s="139">
        <f>H229</f>
        <v>33.24</v>
      </c>
      <c r="D230" s="139" t="s">
        <v>167</v>
      </c>
      <c r="E230" s="61"/>
      <c r="F230" s="62"/>
    </row>
    <row r="231" spans="1:14" s="63" customFormat="1" x14ac:dyDescent="0.2">
      <c r="A231" s="58"/>
      <c r="B231" s="302"/>
      <c r="C231" s="46"/>
      <c r="D231" s="46"/>
      <c r="E231" s="303"/>
      <c r="F231" s="303"/>
    </row>
    <row r="232" spans="1:14" s="63" customFormat="1" ht="13.5" thickBot="1" x14ac:dyDescent="0.25">
      <c r="A232" s="58"/>
      <c r="B232" s="302"/>
      <c r="C232" s="46"/>
      <c r="D232" s="46"/>
      <c r="E232" s="303"/>
      <c r="F232" s="303"/>
    </row>
    <row r="233" spans="1:14" s="12" customFormat="1" ht="13.5" thickBot="1" x14ac:dyDescent="0.25">
      <c r="A233" s="8" t="s">
        <v>15</v>
      </c>
      <c r="B233" s="8" t="s">
        <v>16</v>
      </c>
      <c r="C233" s="9" t="s">
        <v>8</v>
      </c>
      <c r="D233" s="10" t="s">
        <v>9</v>
      </c>
      <c r="E233" s="10"/>
      <c r="F233" s="11"/>
      <c r="G233" s="11"/>
      <c r="H233" s="11"/>
      <c r="I233" s="11"/>
      <c r="J233" s="11"/>
      <c r="K233" s="11"/>
      <c r="L233" s="11"/>
    </row>
    <row r="234" spans="1:14" s="174" customFormat="1" ht="64.5" customHeight="1" thickBot="1" x14ac:dyDescent="0.25">
      <c r="A234" s="206" t="s">
        <v>45</v>
      </c>
      <c r="B234" s="244" t="s">
        <v>50</v>
      </c>
      <c r="C234" s="208" t="s">
        <v>8</v>
      </c>
      <c r="D234" s="209">
        <f>C236</f>
        <v>5</v>
      </c>
      <c r="E234" s="210"/>
      <c r="F234" s="245"/>
      <c r="G234" s="245"/>
      <c r="H234" s="246"/>
      <c r="I234" s="247"/>
      <c r="J234" s="245"/>
      <c r="K234" s="245"/>
      <c r="L234" s="245"/>
      <c r="M234" s="175"/>
      <c r="N234" s="175"/>
    </row>
    <row r="235" spans="1:14" x14ac:dyDescent="0.2">
      <c r="A235" s="70"/>
      <c r="B235" s="71"/>
      <c r="C235" s="65"/>
      <c r="D235" s="66"/>
      <c r="E235" s="67"/>
      <c r="F235" s="72"/>
      <c r="G235" s="72"/>
      <c r="H235" s="73"/>
      <c r="I235" s="74"/>
      <c r="J235" s="72"/>
      <c r="K235" s="72"/>
      <c r="L235" s="72"/>
      <c r="M235" s="75"/>
      <c r="N235" s="75"/>
    </row>
    <row r="236" spans="1:14" s="20" customFormat="1" x14ac:dyDescent="0.2">
      <c r="A236" s="17"/>
      <c r="B236" s="203" t="s">
        <v>46</v>
      </c>
      <c r="C236" s="76">
        <v>5</v>
      </c>
      <c r="D236" s="77"/>
      <c r="E236" s="17"/>
      <c r="F236" s="78"/>
      <c r="G236" s="78"/>
      <c r="H236" s="78"/>
      <c r="I236" s="79"/>
      <c r="J236" s="78"/>
      <c r="K236" s="78"/>
      <c r="L236" s="78"/>
      <c r="M236" s="80"/>
      <c r="N236" s="80"/>
    </row>
    <row r="237" spans="1:14" s="20" customFormat="1" x14ac:dyDescent="0.2">
      <c r="A237" s="17"/>
      <c r="B237" s="71"/>
      <c r="C237" s="332"/>
      <c r="D237" s="77"/>
      <c r="E237" s="17"/>
      <c r="F237" s="78"/>
      <c r="G237" s="78"/>
      <c r="H237" s="78"/>
      <c r="I237" s="79"/>
      <c r="J237" s="78"/>
      <c r="K237" s="78"/>
      <c r="L237" s="78"/>
      <c r="M237" s="80"/>
      <c r="N237" s="80"/>
    </row>
    <row r="238" spans="1:14" ht="13.5" thickBot="1" x14ac:dyDescent="0.25">
      <c r="A238" s="26"/>
      <c r="B238" s="93"/>
      <c r="C238" s="94"/>
      <c r="D238" s="94"/>
      <c r="L238" s="64"/>
      <c r="M238" s="75"/>
      <c r="N238" s="75"/>
    </row>
    <row r="239" spans="1:14" s="12" customFormat="1" ht="13.5" thickBot="1" x14ac:dyDescent="0.25">
      <c r="A239" s="8" t="s">
        <v>15</v>
      </c>
      <c r="B239" s="8" t="s">
        <v>16</v>
      </c>
      <c r="C239" s="9" t="s">
        <v>8</v>
      </c>
      <c r="D239" s="10" t="s">
        <v>9</v>
      </c>
      <c r="E239" s="10"/>
      <c r="F239" s="11"/>
      <c r="G239" s="11"/>
      <c r="H239" s="11"/>
      <c r="I239" s="11"/>
      <c r="J239" s="11"/>
      <c r="K239" s="11"/>
      <c r="L239" s="11"/>
    </row>
    <row r="240" spans="1:14" s="174" customFormat="1" ht="13.5" thickBot="1" x14ac:dyDescent="0.25">
      <c r="A240" s="206" t="s">
        <v>44</v>
      </c>
      <c r="B240" s="217" t="s">
        <v>43</v>
      </c>
      <c r="C240" s="220" t="s">
        <v>8</v>
      </c>
      <c r="D240" s="248">
        <f>C243</f>
        <v>3</v>
      </c>
      <c r="E240" s="249"/>
      <c r="F240" s="245"/>
      <c r="G240" s="245"/>
      <c r="H240" s="246"/>
      <c r="I240" s="247"/>
      <c r="J240" s="245"/>
      <c r="K240" s="245"/>
      <c r="L240" s="245"/>
      <c r="M240" s="175"/>
      <c r="N240" s="175"/>
    </row>
    <row r="241" spans="1:14" x14ac:dyDescent="0.2">
      <c r="A241" s="26"/>
      <c r="B241" s="14"/>
      <c r="C241" s="13"/>
      <c r="D241" s="50"/>
      <c r="L241" s="64"/>
    </row>
    <row r="242" spans="1:14" s="91" customFormat="1" x14ac:dyDescent="0.2">
      <c r="A242" s="26"/>
      <c r="B242" s="88" t="s">
        <v>41</v>
      </c>
      <c r="C242" s="88" t="s">
        <v>52</v>
      </c>
      <c r="D242" s="88" t="s">
        <v>10</v>
      </c>
      <c r="E242" s="92"/>
      <c r="F242" s="92"/>
      <c r="G242" s="3"/>
      <c r="H242" s="3"/>
      <c r="I242" s="3"/>
      <c r="J242" s="3"/>
      <c r="K242" s="45"/>
      <c r="L242" s="250"/>
    </row>
    <row r="243" spans="1:14" x14ac:dyDescent="0.2">
      <c r="A243" s="26"/>
      <c r="B243" s="53" t="s">
        <v>42</v>
      </c>
      <c r="C243" s="138">
        <v>3</v>
      </c>
      <c r="D243" s="139" t="s">
        <v>14</v>
      </c>
      <c r="K243" s="45"/>
      <c r="L243" s="222"/>
      <c r="M243" s="75"/>
    </row>
    <row r="244" spans="1:14" x14ac:dyDescent="0.2">
      <c r="A244" s="26"/>
      <c r="B244" s="327"/>
      <c r="C244" s="333"/>
      <c r="D244" s="46"/>
      <c r="K244" s="45"/>
      <c r="L244" s="222"/>
      <c r="M244" s="75"/>
    </row>
    <row r="245" spans="1:14" s="55" customFormat="1" ht="13.5" thickBot="1" x14ac:dyDescent="0.25">
      <c r="A245" s="26"/>
      <c r="B245" s="93"/>
      <c r="C245" s="94"/>
      <c r="D245" s="94"/>
      <c r="E245" s="3"/>
      <c r="F245" s="72"/>
      <c r="G245" s="72"/>
      <c r="H245" s="73"/>
      <c r="I245" s="74"/>
      <c r="J245" s="72"/>
      <c r="K245" s="72"/>
      <c r="L245" s="81"/>
      <c r="M245" s="28"/>
      <c r="N245" s="28"/>
    </row>
    <row r="246" spans="1:14" ht="13.5" thickBot="1" x14ac:dyDescent="0.25">
      <c r="A246" s="8" t="s">
        <v>15</v>
      </c>
      <c r="B246" s="8" t="s">
        <v>16</v>
      </c>
      <c r="C246" s="9" t="s">
        <v>8</v>
      </c>
      <c r="D246" s="10" t="s">
        <v>9</v>
      </c>
      <c r="E246" s="10"/>
      <c r="F246" s="28"/>
      <c r="G246" s="28"/>
      <c r="H246" s="50"/>
      <c r="I246" s="50"/>
      <c r="J246" s="28"/>
      <c r="K246" s="28"/>
      <c r="L246" s="28"/>
      <c r="M246" s="75"/>
      <c r="N246" s="75"/>
    </row>
    <row r="247" spans="1:14" s="214" customFormat="1" ht="26.25" thickBot="1" x14ac:dyDescent="0.25">
      <c r="A247" s="251" t="s">
        <v>92</v>
      </c>
      <c r="B247" s="217" t="s">
        <v>93</v>
      </c>
      <c r="C247" s="208" t="s">
        <v>8</v>
      </c>
      <c r="D247" s="209">
        <f>C253</f>
        <v>2049.3000000000002</v>
      </c>
      <c r="E247" s="210"/>
      <c r="F247" s="252"/>
      <c r="G247" s="252"/>
      <c r="H247" s="253"/>
      <c r="I247" s="253"/>
      <c r="J247" s="252"/>
      <c r="K247" s="252"/>
      <c r="L247" s="252"/>
      <c r="M247" s="254"/>
      <c r="N247" s="254"/>
    </row>
    <row r="248" spans="1:14" x14ac:dyDescent="0.2">
      <c r="A248" s="26"/>
      <c r="B248" s="14"/>
      <c r="C248" s="13"/>
      <c r="D248" s="50"/>
      <c r="F248" s="7"/>
      <c r="G248" s="7"/>
      <c r="H248" s="7"/>
      <c r="I248" s="7"/>
      <c r="J248" s="7"/>
      <c r="K248" s="7"/>
      <c r="L248" s="95"/>
    </row>
    <row r="249" spans="1:14" x14ac:dyDescent="0.2">
      <c r="A249" s="26"/>
      <c r="B249" s="16" t="s">
        <v>94</v>
      </c>
      <c r="C249" s="76">
        <v>621</v>
      </c>
      <c r="D249" s="31" t="s">
        <v>2</v>
      </c>
      <c r="F249" s="7"/>
      <c r="G249" s="7"/>
      <c r="H249" s="7"/>
      <c r="I249" s="7"/>
      <c r="J249" s="7"/>
      <c r="K249" s="7"/>
      <c r="L249" s="95"/>
    </row>
    <row r="250" spans="1:14" x14ac:dyDescent="0.2">
      <c r="A250" s="26"/>
      <c r="B250" s="16" t="s">
        <v>96</v>
      </c>
      <c r="C250" s="76">
        <v>3</v>
      </c>
      <c r="D250" s="31" t="s">
        <v>95</v>
      </c>
      <c r="F250" s="7"/>
      <c r="G250" s="7"/>
      <c r="H250" s="7"/>
      <c r="I250" s="7"/>
      <c r="J250" s="7"/>
      <c r="K250" s="7"/>
      <c r="L250" s="95"/>
    </row>
    <row r="251" spans="1:14" x14ac:dyDescent="0.2">
      <c r="A251" s="26"/>
      <c r="B251" s="16" t="s">
        <v>97</v>
      </c>
      <c r="C251" s="76">
        <f>C249*C250</f>
        <v>1863</v>
      </c>
      <c r="D251" s="31" t="s">
        <v>2</v>
      </c>
      <c r="F251" s="7"/>
      <c r="G251" s="7"/>
      <c r="H251" s="7"/>
      <c r="I251" s="7"/>
      <c r="J251" s="7"/>
      <c r="K251" s="7"/>
      <c r="L251" s="95"/>
    </row>
    <row r="252" spans="1:14" x14ac:dyDescent="0.2">
      <c r="A252" s="26"/>
      <c r="B252" s="16" t="s">
        <v>98</v>
      </c>
      <c r="C252" s="76">
        <f>C251*0.1</f>
        <v>186.3</v>
      </c>
      <c r="D252" s="31" t="s">
        <v>2</v>
      </c>
      <c r="F252" s="7"/>
      <c r="G252" s="7"/>
      <c r="H252" s="7"/>
      <c r="I252" s="7"/>
      <c r="J252" s="7"/>
      <c r="K252" s="7"/>
      <c r="L252" s="95"/>
    </row>
    <row r="253" spans="1:14" s="63" customFormat="1" x14ac:dyDescent="0.2">
      <c r="A253" s="58"/>
      <c r="B253" s="232" t="s">
        <v>99</v>
      </c>
      <c r="C253" s="233">
        <f>C251+C252</f>
        <v>2049.3000000000002</v>
      </c>
      <c r="D253" s="60" t="s">
        <v>57</v>
      </c>
      <c r="F253" s="234"/>
      <c r="G253" s="234"/>
      <c r="H253" s="234"/>
      <c r="I253" s="234"/>
      <c r="J253" s="234"/>
      <c r="K253" s="234"/>
      <c r="L253" s="235"/>
    </row>
    <row r="254" spans="1:14" s="63" customFormat="1" x14ac:dyDescent="0.2">
      <c r="A254" s="325"/>
      <c r="B254" s="334"/>
      <c r="C254" s="335"/>
      <c r="D254" s="336"/>
      <c r="F254" s="234"/>
      <c r="G254" s="234"/>
      <c r="H254" s="234"/>
      <c r="I254" s="234"/>
      <c r="J254" s="234"/>
      <c r="K254" s="234"/>
      <c r="L254" s="303"/>
    </row>
    <row r="255" spans="1:14" ht="15" customHeight="1" thickBot="1" x14ac:dyDescent="0.25">
      <c r="A255" s="108"/>
      <c r="B255" s="105"/>
      <c r="C255" s="132"/>
      <c r="D255" s="104"/>
      <c r="E255" s="104"/>
      <c r="F255" s="104"/>
      <c r="G255" s="104"/>
      <c r="H255" s="7"/>
      <c r="I255" s="7"/>
      <c r="J255" s="7"/>
      <c r="K255" s="7"/>
    </row>
    <row r="256" spans="1:14" ht="13.5" thickBot="1" x14ac:dyDescent="0.25">
      <c r="A256" s="8" t="s">
        <v>15</v>
      </c>
      <c r="B256" s="8" t="s">
        <v>16</v>
      </c>
      <c r="C256" s="9" t="s">
        <v>8</v>
      </c>
      <c r="D256" s="10" t="s">
        <v>9</v>
      </c>
      <c r="E256" s="10"/>
      <c r="F256" s="82"/>
      <c r="G256" s="83"/>
      <c r="H256" s="84"/>
      <c r="I256" s="85"/>
      <c r="J256" s="86"/>
      <c r="K256" s="72"/>
      <c r="L256" s="99"/>
    </row>
    <row r="257" spans="1:14" s="214" customFormat="1" ht="39" thickBot="1" x14ac:dyDescent="0.25">
      <c r="A257" s="206" t="s">
        <v>37</v>
      </c>
      <c r="B257" s="255" t="s">
        <v>39</v>
      </c>
      <c r="C257" s="208" t="s">
        <v>14</v>
      </c>
      <c r="D257" s="209">
        <f>C264</f>
        <v>3</v>
      </c>
      <c r="E257" s="256"/>
      <c r="L257" s="257"/>
    </row>
    <row r="258" spans="1:14" ht="13.5" thickBot="1" x14ac:dyDescent="0.25">
      <c r="A258" s="26"/>
      <c r="B258" s="14"/>
      <c r="C258" s="13"/>
      <c r="D258" s="50"/>
      <c r="L258" s="64"/>
    </row>
    <row r="259" spans="1:14" s="91" customFormat="1" ht="13.5" thickBot="1" x14ac:dyDescent="0.25">
      <c r="A259" s="26"/>
      <c r="B259" s="109" t="s">
        <v>28</v>
      </c>
      <c r="C259" s="110" t="s">
        <v>29</v>
      </c>
      <c r="D259" s="111" t="s">
        <v>30</v>
      </c>
      <c r="E259" s="3"/>
      <c r="F259" s="3"/>
      <c r="G259" s="3"/>
      <c r="H259" s="3"/>
      <c r="I259" s="3"/>
      <c r="J259" s="3"/>
      <c r="K259" s="3"/>
      <c r="L259" s="64"/>
    </row>
    <row r="260" spans="1:14" x14ac:dyDescent="0.2">
      <c r="A260" s="26"/>
      <c r="B260" s="177" t="s">
        <v>77</v>
      </c>
      <c r="C260" s="112">
        <v>0</v>
      </c>
      <c r="D260" s="113">
        <v>1</v>
      </c>
      <c r="L260" s="64"/>
    </row>
    <row r="261" spans="1:14" x14ac:dyDescent="0.2">
      <c r="A261" s="26"/>
      <c r="B261" s="177" t="s">
        <v>78</v>
      </c>
      <c r="C261" s="114">
        <v>0</v>
      </c>
      <c r="D261" s="115">
        <v>1</v>
      </c>
      <c r="L261" s="64"/>
      <c r="M261" s="75"/>
      <c r="N261" s="75"/>
    </row>
    <row r="262" spans="1:14" x14ac:dyDescent="0.2">
      <c r="A262" s="26"/>
      <c r="B262" s="177" t="s">
        <v>79</v>
      </c>
      <c r="C262" s="114">
        <v>0</v>
      </c>
      <c r="D262" s="115">
        <v>1</v>
      </c>
      <c r="L262" s="64"/>
      <c r="M262" s="75"/>
      <c r="N262" s="75"/>
    </row>
    <row r="263" spans="1:14" ht="13.5" thickBot="1" x14ac:dyDescent="0.25">
      <c r="A263" s="26"/>
      <c r="B263" s="116" t="s">
        <v>17</v>
      </c>
      <c r="C263" s="117">
        <f>SUM(C260:C262)</f>
        <v>0</v>
      </c>
      <c r="D263" s="118">
        <f>SUM(D260:D262)</f>
        <v>3</v>
      </c>
      <c r="L263" s="64"/>
      <c r="M263" s="75"/>
      <c r="N263" s="75"/>
    </row>
    <row r="264" spans="1:14" ht="13.5" thickBot="1" x14ac:dyDescent="0.25">
      <c r="A264" s="26"/>
      <c r="B264" s="101" t="s">
        <v>7</v>
      </c>
      <c r="C264" s="382">
        <f>C263+D263</f>
        <v>3</v>
      </c>
      <c r="D264" s="383"/>
      <c r="L264" s="64"/>
      <c r="M264" s="75"/>
      <c r="N264" s="75"/>
    </row>
    <row r="265" spans="1:14" x14ac:dyDescent="0.2">
      <c r="A265" s="221"/>
      <c r="B265" s="337"/>
      <c r="C265" s="338"/>
      <c r="D265" s="338"/>
      <c r="L265" s="45"/>
      <c r="M265" s="75"/>
      <c r="N265" s="75"/>
    </row>
    <row r="266" spans="1:14" s="45" customFormat="1" ht="13.5" thickBot="1" x14ac:dyDescent="0.25">
      <c r="A266" s="221"/>
      <c r="B266" s="223"/>
      <c r="C266" s="224"/>
      <c r="D266" s="224"/>
      <c r="M266" s="222"/>
      <c r="N266" s="222"/>
    </row>
    <row r="267" spans="1:14" ht="13.5" thickBot="1" x14ac:dyDescent="0.25">
      <c r="A267" s="8" t="s">
        <v>15</v>
      </c>
      <c r="B267" s="8" t="s">
        <v>16</v>
      </c>
      <c r="C267" s="9" t="s">
        <v>8</v>
      </c>
      <c r="D267" s="10" t="s">
        <v>9</v>
      </c>
      <c r="E267" s="10"/>
      <c r="F267" s="82"/>
      <c r="G267" s="83"/>
      <c r="H267" s="84"/>
      <c r="I267" s="85"/>
      <c r="J267" s="86"/>
      <c r="K267" s="72"/>
      <c r="L267" s="99"/>
    </row>
    <row r="268" spans="1:14" s="265" customFormat="1" ht="13.5" thickBot="1" x14ac:dyDescent="0.25">
      <c r="A268" s="258" t="s">
        <v>120</v>
      </c>
      <c r="B268" s="259" t="s">
        <v>123</v>
      </c>
      <c r="C268" s="260">
        <f>C271</f>
        <v>84</v>
      </c>
      <c r="D268" s="261" t="s">
        <v>156</v>
      </c>
      <c r="E268" s="262"/>
      <c r="F268" s="359"/>
      <c r="G268" s="263"/>
      <c r="H268" s="264"/>
      <c r="I268" s="264"/>
      <c r="J268" s="264"/>
      <c r="K268" s="264"/>
    </row>
    <row r="269" spans="1:14" x14ac:dyDescent="0.2">
      <c r="A269" s="13"/>
      <c r="B269" s="14"/>
      <c r="C269" s="120"/>
      <c r="D269" s="50"/>
      <c r="E269" s="15"/>
      <c r="F269" s="72"/>
      <c r="G269" s="72"/>
      <c r="H269" s="119"/>
      <c r="I269" s="73"/>
      <c r="J269" s="73"/>
      <c r="K269" s="73"/>
      <c r="L269" s="81"/>
    </row>
    <row r="270" spans="1:14" s="92" customFormat="1" x14ac:dyDescent="0.2">
      <c r="A270" s="375" t="s">
        <v>61</v>
      </c>
      <c r="B270" s="88" t="s">
        <v>53</v>
      </c>
      <c r="C270" s="129" t="s">
        <v>52</v>
      </c>
      <c r="D270" s="68" t="s">
        <v>14</v>
      </c>
      <c r="E270" s="67"/>
      <c r="F270" s="178"/>
      <c r="G270" s="66"/>
      <c r="H270" s="12"/>
      <c r="I270" s="50"/>
      <c r="J270" s="50"/>
      <c r="K270" s="50"/>
      <c r="L270" s="97"/>
    </row>
    <row r="271" spans="1:14" s="20" customFormat="1" x14ac:dyDescent="0.2">
      <c r="A271" s="376"/>
      <c r="B271" s="16" t="s">
        <v>119</v>
      </c>
      <c r="C271" s="198">
        <v>84</v>
      </c>
      <c r="D271" s="199" t="s">
        <v>156</v>
      </c>
      <c r="E271" s="196"/>
      <c r="F271" s="96"/>
      <c r="G271" s="46"/>
      <c r="H271" s="128"/>
      <c r="I271" s="78"/>
      <c r="J271" s="78"/>
      <c r="K271" s="78"/>
      <c r="L271" s="90"/>
    </row>
    <row r="272" spans="1:14" s="165" customFormat="1" x14ac:dyDescent="0.2">
      <c r="A272" s="225"/>
      <c r="B272" s="226"/>
      <c r="C272" s="227"/>
      <c r="D272" s="228"/>
      <c r="E272" s="229"/>
      <c r="F272" s="229"/>
      <c r="G272" s="230"/>
      <c r="H272" s="164"/>
      <c r="I272" s="164"/>
      <c r="J272" s="164"/>
      <c r="K272" s="164"/>
    </row>
    <row r="273" spans="1:14" s="45" customFormat="1" ht="13.5" thickBot="1" x14ac:dyDescent="0.25">
      <c r="A273" s="221"/>
      <c r="B273" s="223"/>
      <c r="C273" s="224"/>
      <c r="D273" s="224"/>
      <c r="M273" s="222"/>
      <c r="N273" s="222"/>
    </row>
    <row r="274" spans="1:14" s="143" customFormat="1" ht="13.5" thickBot="1" x14ac:dyDescent="0.25">
      <c r="A274" s="8" t="s">
        <v>15</v>
      </c>
      <c r="B274" s="8" t="s">
        <v>16</v>
      </c>
      <c r="C274" s="9" t="s">
        <v>8</v>
      </c>
      <c r="D274" s="10" t="s">
        <v>9</v>
      </c>
      <c r="E274" s="10"/>
      <c r="F274" s="360"/>
      <c r="G274" s="141"/>
      <c r="H274" s="142"/>
      <c r="I274" s="142"/>
      <c r="J274" s="142"/>
      <c r="K274" s="142"/>
    </row>
    <row r="275" spans="1:14" s="265" customFormat="1" ht="17.25" customHeight="1" thickBot="1" x14ac:dyDescent="0.25">
      <c r="A275" s="258" t="s">
        <v>121</v>
      </c>
      <c r="B275" s="259" t="s">
        <v>124</v>
      </c>
      <c r="C275" s="260">
        <f>C278</f>
        <v>7</v>
      </c>
      <c r="D275" s="261" t="s">
        <v>2</v>
      </c>
      <c r="E275" s="262"/>
      <c r="F275" s="359"/>
      <c r="G275" s="263"/>
      <c r="H275" s="264"/>
      <c r="I275" s="264"/>
      <c r="J275" s="264"/>
      <c r="K275" s="264"/>
    </row>
    <row r="276" spans="1:14" ht="17.25" customHeight="1" x14ac:dyDescent="0.2">
      <c r="A276" s="13"/>
      <c r="B276" s="14"/>
      <c r="C276" s="120"/>
      <c r="D276" s="50"/>
      <c r="E276" s="15"/>
      <c r="F276" s="72"/>
      <c r="G276" s="72"/>
      <c r="H276" s="119"/>
      <c r="I276" s="73"/>
      <c r="J276" s="73"/>
      <c r="K276" s="73"/>
      <c r="L276" s="81"/>
    </row>
    <row r="277" spans="1:14" s="92" customFormat="1" x14ac:dyDescent="0.2">
      <c r="A277" s="375" t="s">
        <v>61</v>
      </c>
      <c r="B277" s="88" t="s">
        <v>53</v>
      </c>
      <c r="C277" s="129" t="s">
        <v>52</v>
      </c>
      <c r="D277" s="68" t="s">
        <v>14</v>
      </c>
      <c r="E277" s="67"/>
      <c r="F277" s="178"/>
      <c r="G277" s="66"/>
      <c r="H277" s="12"/>
      <c r="I277" s="50"/>
      <c r="J277" s="50"/>
      <c r="K277" s="50"/>
      <c r="L277" s="97"/>
    </row>
    <row r="278" spans="1:14" s="20" customFormat="1" x14ac:dyDescent="0.2">
      <c r="A278" s="376"/>
      <c r="B278" s="16" t="s">
        <v>119</v>
      </c>
      <c r="C278" s="198">
        <v>7</v>
      </c>
      <c r="D278" s="199" t="s">
        <v>2</v>
      </c>
      <c r="E278" s="196"/>
      <c r="F278" s="96"/>
      <c r="G278" s="46"/>
      <c r="H278" s="128"/>
      <c r="I278" s="78"/>
      <c r="J278" s="78"/>
      <c r="K278" s="78"/>
      <c r="L278" s="90"/>
    </row>
    <row r="279" spans="1:14" s="165" customFormat="1" x14ac:dyDescent="0.2">
      <c r="A279" s="225"/>
      <c r="B279" s="226"/>
      <c r="C279" s="227"/>
      <c r="D279" s="228"/>
      <c r="E279" s="229"/>
      <c r="F279" s="229"/>
      <c r="G279" s="230"/>
      <c r="H279" s="164"/>
      <c r="I279" s="164"/>
      <c r="J279" s="164"/>
      <c r="K279" s="164"/>
    </row>
    <row r="280" spans="1:14" s="45" customFormat="1" ht="13.5" thickBot="1" x14ac:dyDescent="0.25">
      <c r="A280" s="221"/>
      <c r="B280" s="223"/>
      <c r="C280" s="224"/>
      <c r="D280" s="224"/>
      <c r="M280" s="222"/>
      <c r="N280" s="222"/>
    </row>
    <row r="281" spans="1:14" s="143" customFormat="1" ht="13.5" thickBot="1" x14ac:dyDescent="0.25">
      <c r="A281" s="8" t="s">
        <v>15</v>
      </c>
      <c r="B281" s="8" t="s">
        <v>16</v>
      </c>
      <c r="C281" s="9" t="s">
        <v>8</v>
      </c>
      <c r="D281" s="10" t="s">
        <v>9</v>
      </c>
      <c r="E281" s="10"/>
      <c r="F281" s="360"/>
      <c r="G281" s="141"/>
      <c r="H281" s="142"/>
      <c r="I281" s="142"/>
      <c r="J281" s="142"/>
      <c r="K281" s="142"/>
    </row>
    <row r="282" spans="1:14" s="265" customFormat="1" ht="26.25" customHeight="1" thickBot="1" x14ac:dyDescent="0.25">
      <c r="A282" s="258" t="s">
        <v>122</v>
      </c>
      <c r="B282" s="259" t="s">
        <v>125</v>
      </c>
      <c r="C282" s="260">
        <f>C285</f>
        <v>3</v>
      </c>
      <c r="D282" s="261" t="s">
        <v>2</v>
      </c>
      <c r="E282" s="262"/>
      <c r="F282" s="359"/>
      <c r="G282" s="263"/>
      <c r="H282" s="264"/>
      <c r="I282" s="264"/>
      <c r="J282" s="264"/>
      <c r="K282" s="264"/>
    </row>
    <row r="283" spans="1:14" x14ac:dyDescent="0.2">
      <c r="A283" s="13"/>
      <c r="B283" s="14"/>
      <c r="C283" s="120"/>
      <c r="D283" s="50"/>
      <c r="E283" s="15"/>
      <c r="F283" s="72"/>
      <c r="G283" s="72"/>
      <c r="H283" s="119"/>
      <c r="I283" s="73"/>
      <c r="J283" s="73"/>
      <c r="K283" s="73"/>
      <c r="L283" s="81"/>
    </row>
    <row r="284" spans="1:14" s="92" customFormat="1" x14ac:dyDescent="0.2">
      <c r="A284" s="375" t="s">
        <v>61</v>
      </c>
      <c r="B284" s="88" t="s">
        <v>53</v>
      </c>
      <c r="C284" s="129" t="s">
        <v>52</v>
      </c>
      <c r="D284" s="68" t="s">
        <v>14</v>
      </c>
      <c r="E284" s="67"/>
      <c r="F284" s="178"/>
      <c r="G284" s="66"/>
      <c r="H284" s="12"/>
      <c r="I284" s="50"/>
      <c r="J284" s="50"/>
      <c r="K284" s="50"/>
      <c r="L284" s="97"/>
    </row>
    <row r="285" spans="1:14" s="20" customFormat="1" x14ac:dyDescent="0.2">
      <c r="A285" s="376"/>
      <c r="B285" s="16" t="s">
        <v>119</v>
      </c>
      <c r="C285" s="198">
        <v>3</v>
      </c>
      <c r="D285" s="199" t="s">
        <v>2</v>
      </c>
      <c r="E285" s="196"/>
      <c r="F285" s="96"/>
      <c r="G285" s="46"/>
      <c r="H285" s="128"/>
      <c r="I285" s="78"/>
      <c r="J285" s="78"/>
      <c r="K285" s="78"/>
      <c r="L285" s="90"/>
    </row>
    <row r="286" spans="1:14" s="165" customFormat="1" x14ac:dyDescent="0.2">
      <c r="A286" s="225"/>
      <c r="B286" s="226"/>
      <c r="C286" s="227"/>
      <c r="D286" s="228"/>
      <c r="E286" s="229"/>
      <c r="F286" s="229"/>
      <c r="G286" s="230"/>
      <c r="H286" s="164"/>
      <c r="I286" s="164"/>
      <c r="J286" s="164"/>
      <c r="K286" s="164"/>
    </row>
    <row r="287" spans="1:14" s="45" customFormat="1" ht="13.5" thickBot="1" x14ac:dyDescent="0.25">
      <c r="A287" s="221"/>
      <c r="B287" s="223"/>
      <c r="C287" s="224"/>
      <c r="D287" s="224"/>
      <c r="M287" s="222"/>
      <c r="N287" s="222"/>
    </row>
    <row r="288" spans="1:14" s="143" customFormat="1" ht="13.5" thickBot="1" x14ac:dyDescent="0.25">
      <c r="A288" s="8" t="s">
        <v>15</v>
      </c>
      <c r="B288" s="8" t="s">
        <v>16</v>
      </c>
      <c r="C288" s="9" t="s">
        <v>8</v>
      </c>
      <c r="D288" s="10" t="s">
        <v>9</v>
      </c>
      <c r="E288" s="10"/>
      <c r="F288" s="360"/>
      <c r="G288" s="141"/>
      <c r="H288" s="142"/>
      <c r="I288" s="142"/>
      <c r="J288" s="142"/>
      <c r="K288" s="142"/>
    </row>
    <row r="289" spans="1:14" s="265" customFormat="1" ht="26.25" customHeight="1" thickBot="1" x14ac:dyDescent="0.25">
      <c r="A289" s="258" t="s">
        <v>126</v>
      </c>
      <c r="B289" s="259" t="s">
        <v>127</v>
      </c>
      <c r="C289" s="260">
        <f>C292</f>
        <v>6</v>
      </c>
      <c r="D289" s="261" t="s">
        <v>2</v>
      </c>
      <c r="E289" s="262"/>
      <c r="F289" s="359"/>
      <c r="G289" s="263"/>
      <c r="H289" s="264"/>
      <c r="I289" s="264"/>
      <c r="J289" s="264"/>
      <c r="K289" s="264"/>
    </row>
    <row r="290" spans="1:14" x14ac:dyDescent="0.2">
      <c r="A290" s="13"/>
      <c r="B290" s="14"/>
      <c r="C290" s="120"/>
      <c r="D290" s="50"/>
      <c r="E290" s="15"/>
      <c r="F290" s="72"/>
      <c r="G290" s="72"/>
      <c r="H290" s="119"/>
      <c r="I290" s="73"/>
      <c r="J290" s="73"/>
      <c r="K290" s="73"/>
      <c r="L290" s="81"/>
    </row>
    <row r="291" spans="1:14" s="92" customFormat="1" x14ac:dyDescent="0.2">
      <c r="A291" s="375" t="s">
        <v>61</v>
      </c>
      <c r="B291" s="88" t="s">
        <v>53</v>
      </c>
      <c r="C291" s="129" t="s">
        <v>52</v>
      </c>
      <c r="D291" s="68" t="s">
        <v>14</v>
      </c>
      <c r="E291" s="67"/>
      <c r="F291" s="178"/>
      <c r="G291" s="66"/>
      <c r="H291" s="12"/>
      <c r="I291" s="50"/>
      <c r="J291" s="50"/>
      <c r="K291" s="50"/>
      <c r="L291" s="97"/>
    </row>
    <row r="292" spans="1:14" s="20" customFormat="1" x14ac:dyDescent="0.2">
      <c r="A292" s="376"/>
      <c r="B292" s="16" t="s">
        <v>119</v>
      </c>
      <c r="C292" s="198">
        <v>6</v>
      </c>
      <c r="D292" s="199" t="s">
        <v>2</v>
      </c>
      <c r="E292" s="196"/>
      <c r="F292" s="96"/>
      <c r="G292" s="46"/>
      <c r="H292" s="128"/>
      <c r="I292" s="78"/>
      <c r="J292" s="78"/>
      <c r="K292" s="78"/>
      <c r="L292" s="90"/>
    </row>
    <row r="293" spans="1:14" s="20" customFormat="1" x14ac:dyDescent="0.2">
      <c r="A293" s="340"/>
      <c r="B293" s="285"/>
      <c r="C293" s="341"/>
      <c r="D293" s="342"/>
      <c r="E293" s="196"/>
      <c r="F293" s="96"/>
      <c r="G293" s="46"/>
      <c r="H293" s="128"/>
      <c r="I293" s="78"/>
      <c r="J293" s="78"/>
      <c r="K293" s="78"/>
      <c r="L293" s="197"/>
    </row>
    <row r="294" spans="1:14" s="165" customFormat="1" ht="13.5" thickBot="1" x14ac:dyDescent="0.25">
      <c r="A294" s="225"/>
      <c r="B294" s="226"/>
      <c r="C294" s="227"/>
      <c r="D294" s="228"/>
      <c r="E294" s="229"/>
      <c r="F294" s="229"/>
      <c r="G294" s="230"/>
      <c r="H294" s="164"/>
      <c r="I294" s="164"/>
      <c r="J294" s="164"/>
      <c r="K294" s="164"/>
    </row>
    <row r="295" spans="1:14" s="143" customFormat="1" ht="13.5" thickBot="1" x14ac:dyDescent="0.25">
      <c r="A295" s="8" t="s">
        <v>15</v>
      </c>
      <c r="B295" s="8" t="s">
        <v>16</v>
      </c>
      <c r="C295" s="9" t="s">
        <v>8</v>
      </c>
      <c r="D295" s="10" t="s">
        <v>9</v>
      </c>
      <c r="E295" s="10"/>
      <c r="F295" s="360"/>
      <c r="G295" s="141"/>
      <c r="H295" s="142"/>
      <c r="I295" s="142"/>
      <c r="J295" s="142"/>
      <c r="K295" s="142"/>
    </row>
    <row r="296" spans="1:14" s="265" customFormat="1" ht="26.25" customHeight="1" thickBot="1" x14ac:dyDescent="0.25">
      <c r="A296" s="258" t="s">
        <v>128</v>
      </c>
      <c r="B296" s="259" t="s">
        <v>129</v>
      </c>
      <c r="C296" s="260">
        <f>C299</f>
        <v>2</v>
      </c>
      <c r="D296" s="261" t="s">
        <v>2</v>
      </c>
      <c r="E296" s="262"/>
      <c r="F296" s="359"/>
      <c r="G296" s="263"/>
      <c r="H296" s="264"/>
      <c r="I296" s="264"/>
      <c r="J296" s="264"/>
      <c r="K296" s="264"/>
    </row>
    <row r="297" spans="1:14" x14ac:dyDescent="0.2">
      <c r="A297" s="13"/>
      <c r="B297" s="14"/>
      <c r="C297" s="120"/>
      <c r="D297" s="50"/>
      <c r="E297" s="15"/>
      <c r="F297" s="311"/>
      <c r="G297" s="72"/>
      <c r="H297" s="119"/>
      <c r="I297" s="73"/>
      <c r="J297" s="73"/>
      <c r="K297" s="73"/>
      <c r="L297" s="81"/>
    </row>
    <row r="298" spans="1:14" s="92" customFormat="1" x14ac:dyDescent="0.2">
      <c r="A298" s="375" t="s">
        <v>61</v>
      </c>
      <c r="B298" s="88" t="s">
        <v>53</v>
      </c>
      <c r="C298" s="129" t="s">
        <v>52</v>
      </c>
      <c r="D298" s="68" t="s">
        <v>14</v>
      </c>
      <c r="E298" s="67"/>
      <c r="F298" s="178"/>
      <c r="G298" s="66"/>
      <c r="H298" s="12"/>
      <c r="I298" s="50"/>
      <c r="J298" s="50"/>
      <c r="K298" s="50"/>
      <c r="L298" s="97"/>
    </row>
    <row r="299" spans="1:14" s="20" customFormat="1" x14ac:dyDescent="0.2">
      <c r="A299" s="376"/>
      <c r="B299" s="16" t="s">
        <v>119</v>
      </c>
      <c r="C299" s="198">
        <v>2</v>
      </c>
      <c r="D299" s="199" t="s">
        <v>2</v>
      </c>
      <c r="E299" s="196"/>
      <c r="F299" s="96"/>
      <c r="G299" s="46"/>
      <c r="H299" s="128"/>
      <c r="I299" s="78"/>
      <c r="J299" s="78"/>
      <c r="K299" s="78"/>
      <c r="L299" s="90"/>
    </row>
    <row r="300" spans="1:14" s="165" customFormat="1" x14ac:dyDescent="0.2">
      <c r="A300" s="225"/>
      <c r="B300" s="226"/>
      <c r="C300" s="227"/>
      <c r="D300" s="228"/>
      <c r="E300" s="229"/>
      <c r="F300" s="229"/>
      <c r="G300" s="230"/>
      <c r="H300" s="164"/>
      <c r="I300" s="164"/>
      <c r="J300" s="164"/>
      <c r="K300" s="164"/>
    </row>
    <row r="301" spans="1:14" s="45" customFormat="1" ht="13.5" thickBot="1" x14ac:dyDescent="0.25">
      <c r="A301" s="221"/>
      <c r="B301" s="223"/>
      <c r="C301" s="224"/>
      <c r="D301" s="224"/>
      <c r="M301" s="222"/>
      <c r="N301" s="222"/>
    </row>
    <row r="302" spans="1:14" s="143" customFormat="1" ht="13.5" thickBot="1" x14ac:dyDescent="0.25">
      <c r="A302" s="8" t="s">
        <v>15</v>
      </c>
      <c r="B302" s="8" t="s">
        <v>16</v>
      </c>
      <c r="C302" s="9" t="s">
        <v>8</v>
      </c>
      <c r="D302" s="10" t="s">
        <v>9</v>
      </c>
      <c r="E302" s="10"/>
      <c r="F302" s="360"/>
      <c r="G302" s="141"/>
      <c r="H302" s="142"/>
      <c r="I302" s="142"/>
      <c r="J302" s="142"/>
      <c r="K302" s="142"/>
    </row>
    <row r="303" spans="1:14" s="265" customFormat="1" ht="26.25" customHeight="1" thickBot="1" x14ac:dyDescent="0.25">
      <c r="A303" s="258" t="s">
        <v>130</v>
      </c>
      <c r="B303" s="259" t="s">
        <v>131</v>
      </c>
      <c r="C303" s="260">
        <f>C306</f>
        <v>21</v>
      </c>
      <c r="D303" s="261" t="s">
        <v>2</v>
      </c>
      <c r="E303" s="262"/>
      <c r="F303" s="359"/>
      <c r="G303" s="263"/>
      <c r="H303" s="264"/>
      <c r="I303" s="264"/>
      <c r="J303" s="264"/>
      <c r="K303" s="264"/>
    </row>
    <row r="304" spans="1:14" x14ac:dyDescent="0.2">
      <c r="A304" s="13"/>
      <c r="B304" s="14"/>
      <c r="C304" s="120"/>
      <c r="D304" s="50"/>
      <c r="E304" s="15"/>
      <c r="F304" s="311"/>
      <c r="G304" s="72"/>
      <c r="H304" s="119"/>
      <c r="I304" s="73"/>
      <c r="J304" s="73"/>
      <c r="K304" s="73"/>
      <c r="L304" s="81"/>
    </row>
    <row r="305" spans="1:14" s="92" customFormat="1" x14ac:dyDescent="0.2">
      <c r="A305" s="375" t="s">
        <v>61</v>
      </c>
      <c r="B305" s="88" t="s">
        <v>53</v>
      </c>
      <c r="C305" s="129" t="s">
        <v>52</v>
      </c>
      <c r="D305" s="68" t="s">
        <v>14</v>
      </c>
      <c r="E305" s="67"/>
      <c r="F305" s="178"/>
      <c r="G305" s="66"/>
      <c r="H305" s="12"/>
      <c r="I305" s="50"/>
      <c r="J305" s="50"/>
      <c r="K305" s="50"/>
      <c r="L305" s="97"/>
    </row>
    <row r="306" spans="1:14" s="20" customFormat="1" x14ac:dyDescent="0.2">
      <c r="A306" s="376"/>
      <c r="B306" s="16" t="s">
        <v>119</v>
      </c>
      <c r="C306" s="198">
        <v>21</v>
      </c>
      <c r="D306" s="199" t="s">
        <v>2</v>
      </c>
      <c r="E306" s="196"/>
      <c r="F306" s="96"/>
      <c r="G306" s="46"/>
      <c r="H306" s="128"/>
      <c r="I306" s="78"/>
      <c r="J306" s="78"/>
      <c r="K306" s="78"/>
      <c r="L306" s="90"/>
    </row>
    <row r="307" spans="1:14" s="165" customFormat="1" x14ac:dyDescent="0.2">
      <c r="A307" s="225"/>
      <c r="B307" s="226"/>
      <c r="C307" s="227"/>
      <c r="D307" s="228"/>
      <c r="E307" s="229"/>
      <c r="F307" s="229"/>
      <c r="G307" s="230"/>
      <c r="H307" s="164"/>
      <c r="I307" s="164"/>
      <c r="J307" s="164"/>
      <c r="K307" s="164"/>
    </row>
    <row r="308" spans="1:14" s="45" customFormat="1" ht="13.5" thickBot="1" x14ac:dyDescent="0.25">
      <c r="A308" s="221"/>
      <c r="B308" s="223"/>
      <c r="C308" s="224"/>
      <c r="D308" s="224"/>
      <c r="M308" s="222"/>
      <c r="N308" s="222"/>
    </row>
    <row r="309" spans="1:14" s="143" customFormat="1" ht="13.5" thickBot="1" x14ac:dyDescent="0.25">
      <c r="A309" s="8" t="s">
        <v>15</v>
      </c>
      <c r="B309" s="8" t="s">
        <v>16</v>
      </c>
      <c r="C309" s="9" t="s">
        <v>8</v>
      </c>
      <c r="D309" s="10" t="s">
        <v>9</v>
      </c>
      <c r="E309" s="10"/>
      <c r="F309" s="360"/>
      <c r="G309" s="141"/>
      <c r="H309" s="142"/>
      <c r="I309" s="142"/>
      <c r="J309" s="142"/>
      <c r="K309" s="142"/>
    </row>
    <row r="310" spans="1:14" s="265" customFormat="1" ht="26.25" thickBot="1" x14ac:dyDescent="0.25">
      <c r="A310" s="258" t="s">
        <v>108</v>
      </c>
      <c r="B310" s="259" t="s">
        <v>109</v>
      </c>
      <c r="C310" s="260">
        <f>C316</f>
        <v>432</v>
      </c>
      <c r="D310" s="261" t="s">
        <v>2</v>
      </c>
      <c r="E310" s="262"/>
      <c r="F310" s="359"/>
      <c r="G310" s="263"/>
      <c r="H310" s="264"/>
      <c r="I310" s="264"/>
      <c r="J310" s="264"/>
      <c r="K310" s="264"/>
    </row>
    <row r="311" spans="1:14" x14ac:dyDescent="0.2">
      <c r="A311" s="13"/>
      <c r="B311" s="14"/>
      <c r="C311" s="120"/>
      <c r="D311" s="50"/>
      <c r="E311" s="15"/>
      <c r="F311" s="72"/>
      <c r="G311" s="72"/>
      <c r="H311" s="119"/>
      <c r="I311" s="73"/>
      <c r="J311" s="73"/>
      <c r="K311" s="73"/>
      <c r="L311" s="81"/>
    </row>
    <row r="312" spans="1:14" s="92" customFormat="1" x14ac:dyDescent="0.2">
      <c r="A312" s="386" t="s">
        <v>61</v>
      </c>
      <c r="B312" s="88" t="s">
        <v>53</v>
      </c>
      <c r="C312" s="129" t="s">
        <v>52</v>
      </c>
      <c r="D312" s="68" t="s">
        <v>14</v>
      </c>
      <c r="E312" s="67"/>
      <c r="F312" s="178"/>
      <c r="G312" s="66"/>
      <c r="H312" s="12"/>
      <c r="I312" s="50"/>
      <c r="J312" s="50"/>
      <c r="K312" s="50"/>
      <c r="L312" s="97"/>
    </row>
    <row r="313" spans="1:14" s="20" customFormat="1" x14ac:dyDescent="0.2">
      <c r="A313" s="386"/>
      <c r="B313" s="16" t="s">
        <v>110</v>
      </c>
      <c r="C313" s="198">
        <v>394</v>
      </c>
      <c r="D313" s="199" t="s">
        <v>2</v>
      </c>
      <c r="E313" s="196"/>
      <c r="F313" s="96"/>
      <c r="G313" s="46"/>
      <c r="H313" s="128"/>
      <c r="I313" s="78"/>
      <c r="J313" s="78"/>
      <c r="K313" s="78"/>
      <c r="L313" s="90"/>
    </row>
    <row r="314" spans="1:14" s="20" customFormat="1" x14ac:dyDescent="0.2">
      <c r="A314" s="386"/>
      <c r="B314" s="16" t="s">
        <v>98</v>
      </c>
      <c r="C314" s="198">
        <f>C313*0.1</f>
        <v>39.400000000000006</v>
      </c>
      <c r="D314" s="199" t="s">
        <v>2</v>
      </c>
      <c r="E314" s="196"/>
      <c r="F314" s="96"/>
      <c r="G314" s="46"/>
      <c r="H314" s="128"/>
      <c r="I314" s="78"/>
      <c r="J314" s="78"/>
      <c r="K314" s="78"/>
      <c r="L314" s="197"/>
    </row>
    <row r="315" spans="1:14" s="20" customFormat="1" x14ac:dyDescent="0.2">
      <c r="A315" s="386"/>
      <c r="B315" s="16" t="s">
        <v>112</v>
      </c>
      <c r="C315" s="198">
        <f>ROUND((C313+C314)/3,0)</f>
        <v>144</v>
      </c>
      <c r="D315" s="199" t="s">
        <v>14</v>
      </c>
      <c r="E315" s="196"/>
      <c r="F315" s="96"/>
      <c r="G315" s="46"/>
      <c r="H315" s="128"/>
      <c r="I315" s="78"/>
      <c r="J315" s="78"/>
      <c r="K315" s="78"/>
      <c r="L315" s="197"/>
    </row>
    <row r="316" spans="1:14" s="20" customFormat="1" x14ac:dyDescent="0.2">
      <c r="A316" s="386"/>
      <c r="B316" s="18" t="s">
        <v>118</v>
      </c>
      <c r="C316" s="89">
        <f>C315*3</f>
        <v>432</v>
      </c>
      <c r="D316" s="87" t="s">
        <v>2</v>
      </c>
      <c r="E316" s="196"/>
      <c r="F316" s="96"/>
      <c r="G316" s="46"/>
      <c r="H316" s="128"/>
      <c r="I316" s="78"/>
      <c r="J316" s="78"/>
      <c r="K316" s="78"/>
      <c r="L316" s="197"/>
    </row>
    <row r="317" spans="1:14" s="165" customFormat="1" x14ac:dyDescent="0.2">
      <c r="A317" s="225"/>
      <c r="B317" s="226"/>
      <c r="C317" s="227"/>
      <c r="D317" s="228"/>
      <c r="E317" s="229"/>
      <c r="F317" s="229"/>
      <c r="G317" s="230"/>
      <c r="H317" s="164"/>
      <c r="I317" s="164"/>
      <c r="J317" s="164"/>
      <c r="K317" s="164"/>
    </row>
    <row r="318" spans="1:14" s="165" customFormat="1" ht="13.5" thickBot="1" x14ac:dyDescent="0.25">
      <c r="A318" s="225"/>
      <c r="B318" s="226"/>
      <c r="C318" s="227"/>
      <c r="D318" s="228"/>
      <c r="E318" s="229"/>
      <c r="F318" s="229"/>
      <c r="G318" s="230"/>
      <c r="H318" s="164"/>
      <c r="I318" s="164"/>
      <c r="J318" s="164"/>
      <c r="K318" s="164"/>
    </row>
    <row r="319" spans="1:14" s="143" customFormat="1" ht="13.5" thickBot="1" x14ac:dyDescent="0.25">
      <c r="A319" s="8" t="s">
        <v>15</v>
      </c>
      <c r="B319" s="8" t="s">
        <v>16</v>
      </c>
      <c r="C319" s="9" t="s">
        <v>8</v>
      </c>
      <c r="D319" s="10" t="s">
        <v>9</v>
      </c>
      <c r="E319" s="10"/>
      <c r="F319" s="360"/>
      <c r="G319" s="230"/>
      <c r="H319" s="142"/>
      <c r="I319" s="142"/>
      <c r="J319" s="142"/>
      <c r="K319" s="142"/>
    </row>
    <row r="320" spans="1:14" s="269" customFormat="1" ht="34.5" customHeight="1" thickBot="1" x14ac:dyDescent="0.25">
      <c r="A320" s="258" t="s">
        <v>113</v>
      </c>
      <c r="B320" s="266" t="s">
        <v>114</v>
      </c>
      <c r="C320" s="260">
        <f>C325</f>
        <v>155.1</v>
      </c>
      <c r="D320" s="261" t="s">
        <v>2</v>
      </c>
      <c r="E320" s="262"/>
      <c r="F320" s="359"/>
      <c r="G320" s="267"/>
      <c r="H320" s="268"/>
      <c r="I320" s="268"/>
      <c r="J320" s="268"/>
      <c r="K320" s="268"/>
    </row>
    <row r="321" spans="1:12" x14ac:dyDescent="0.2">
      <c r="A321" s="13"/>
      <c r="B321" s="14"/>
      <c r="C321" s="120"/>
      <c r="D321" s="50"/>
      <c r="E321" s="15"/>
      <c r="F321" s="311"/>
      <c r="G321" s="72"/>
      <c r="H321" s="119"/>
      <c r="I321" s="73"/>
      <c r="J321" s="73"/>
      <c r="K321" s="73"/>
      <c r="L321" s="81"/>
    </row>
    <row r="322" spans="1:12" s="92" customFormat="1" x14ac:dyDescent="0.2">
      <c r="A322" s="375" t="s">
        <v>61</v>
      </c>
      <c r="B322" s="88" t="s">
        <v>53</v>
      </c>
      <c r="C322" s="129" t="s">
        <v>52</v>
      </c>
      <c r="D322" s="68" t="s">
        <v>14</v>
      </c>
      <c r="E322" s="67"/>
      <c r="F322" s="178"/>
      <c r="G322" s="66"/>
      <c r="H322" s="12"/>
      <c r="I322" s="50"/>
      <c r="J322" s="50"/>
      <c r="K322" s="50"/>
      <c r="L322" s="97"/>
    </row>
    <row r="323" spans="1:12" s="20" customFormat="1" x14ac:dyDescent="0.2">
      <c r="A323" s="387"/>
      <c r="B323" s="16" t="s">
        <v>111</v>
      </c>
      <c r="C323" s="198">
        <v>141</v>
      </c>
      <c r="D323" s="199" t="s">
        <v>2</v>
      </c>
      <c r="E323" s="196"/>
      <c r="F323" s="96"/>
      <c r="G323" s="46"/>
      <c r="H323" s="128"/>
      <c r="I323" s="78"/>
      <c r="J323" s="78"/>
      <c r="K323" s="78"/>
      <c r="L323" s="197"/>
    </row>
    <row r="324" spans="1:12" s="20" customFormat="1" x14ac:dyDescent="0.2">
      <c r="A324" s="387"/>
      <c r="B324" s="16" t="s">
        <v>98</v>
      </c>
      <c r="C324" s="198">
        <f>C323*0.1</f>
        <v>14.100000000000001</v>
      </c>
      <c r="D324" s="199" t="s">
        <v>2</v>
      </c>
      <c r="E324" s="196"/>
      <c r="F324" s="96"/>
      <c r="G324" s="46"/>
      <c r="H324" s="128"/>
      <c r="I324" s="78"/>
      <c r="J324" s="78"/>
      <c r="K324" s="78"/>
      <c r="L324" s="197"/>
    </row>
    <row r="325" spans="1:12" s="20" customFormat="1" x14ac:dyDescent="0.2">
      <c r="A325" s="376"/>
      <c r="B325" s="18" t="s">
        <v>117</v>
      </c>
      <c r="C325" s="89">
        <f>C323+C324</f>
        <v>155.1</v>
      </c>
      <c r="D325" s="87" t="s">
        <v>2</v>
      </c>
      <c r="E325" s="196"/>
      <c r="F325" s="96"/>
      <c r="G325" s="46"/>
      <c r="H325" s="128"/>
      <c r="I325" s="78"/>
      <c r="J325" s="78"/>
      <c r="K325" s="78"/>
      <c r="L325" s="197"/>
    </row>
    <row r="326" spans="1:12" s="143" customFormat="1" x14ac:dyDescent="0.2">
      <c r="A326" s="144"/>
      <c r="B326" s="145"/>
      <c r="C326" s="146"/>
      <c r="D326" s="147"/>
      <c r="E326" s="148"/>
      <c r="F326" s="229"/>
      <c r="G326" s="141"/>
      <c r="H326" s="142"/>
      <c r="I326" s="142"/>
      <c r="J326" s="142"/>
      <c r="K326" s="142"/>
    </row>
    <row r="327" spans="1:12" s="165" customFormat="1" ht="13.5" thickBot="1" x14ac:dyDescent="0.25">
      <c r="A327" s="225"/>
      <c r="B327" s="226"/>
      <c r="C327" s="227"/>
      <c r="D327" s="228"/>
      <c r="E327" s="229"/>
      <c r="F327" s="229"/>
      <c r="G327" s="230"/>
      <c r="H327" s="164"/>
      <c r="I327" s="164"/>
      <c r="J327" s="164"/>
      <c r="K327" s="164"/>
    </row>
    <row r="328" spans="1:12" s="143" customFormat="1" ht="13.5" thickBot="1" x14ac:dyDescent="0.25">
      <c r="A328" s="8" t="s">
        <v>15</v>
      </c>
      <c r="B328" s="8" t="s">
        <v>16</v>
      </c>
      <c r="C328" s="9" t="s">
        <v>8</v>
      </c>
      <c r="D328" s="10" t="s">
        <v>9</v>
      </c>
      <c r="E328" s="10"/>
      <c r="F328" s="360"/>
      <c r="G328" s="141"/>
      <c r="H328" s="142"/>
      <c r="I328" s="142"/>
      <c r="J328" s="142"/>
      <c r="K328" s="142"/>
    </row>
    <row r="329" spans="1:12" s="265" customFormat="1" ht="34.5" customHeight="1" thickBot="1" x14ac:dyDescent="0.25">
      <c r="A329" s="258" t="s">
        <v>115</v>
      </c>
      <c r="B329" s="259" t="s">
        <v>116</v>
      </c>
      <c r="C329" s="260">
        <f>C334</f>
        <v>27.72</v>
      </c>
      <c r="D329" s="261" t="s">
        <v>2</v>
      </c>
      <c r="E329" s="262"/>
      <c r="F329" s="359"/>
      <c r="G329" s="263"/>
      <c r="H329" s="264"/>
      <c r="I329" s="264"/>
      <c r="J329" s="264"/>
      <c r="K329" s="264"/>
    </row>
    <row r="330" spans="1:12" x14ac:dyDescent="0.2">
      <c r="A330" s="13"/>
      <c r="B330" s="14"/>
      <c r="C330" s="120"/>
      <c r="D330" s="50"/>
      <c r="E330" s="15"/>
      <c r="F330" s="311"/>
      <c r="G330" s="72"/>
      <c r="H330" s="119"/>
      <c r="I330" s="73"/>
      <c r="J330" s="73"/>
      <c r="K330" s="73"/>
      <c r="L330" s="81"/>
    </row>
    <row r="331" spans="1:12" s="92" customFormat="1" x14ac:dyDescent="0.2">
      <c r="A331" s="375" t="s">
        <v>61</v>
      </c>
      <c r="B331" s="88" t="s">
        <v>53</v>
      </c>
      <c r="C331" s="129" t="s">
        <v>52</v>
      </c>
      <c r="D331" s="68" t="s">
        <v>14</v>
      </c>
      <c r="E331" s="67"/>
      <c r="F331" s="178"/>
      <c r="G331" s="66"/>
      <c r="H331" s="12"/>
      <c r="I331" s="50"/>
      <c r="J331" s="50"/>
      <c r="K331" s="50"/>
      <c r="L331" s="97"/>
    </row>
    <row r="332" spans="1:12" s="20" customFormat="1" x14ac:dyDescent="0.2">
      <c r="A332" s="387"/>
      <c r="B332" s="16" t="s">
        <v>111</v>
      </c>
      <c r="C332" s="198">
        <v>25.2</v>
      </c>
      <c r="D332" s="199" t="s">
        <v>2</v>
      </c>
      <c r="E332" s="196"/>
      <c r="F332" s="96"/>
      <c r="G332" s="46"/>
      <c r="H332" s="128"/>
      <c r="I332" s="78"/>
      <c r="J332" s="78"/>
      <c r="K332" s="78"/>
      <c r="L332" s="197"/>
    </row>
    <row r="333" spans="1:12" s="20" customFormat="1" x14ac:dyDescent="0.2">
      <c r="A333" s="387"/>
      <c r="B333" s="16" t="s">
        <v>216</v>
      </c>
      <c r="C333" s="198">
        <f>C332*0.1</f>
        <v>2.52</v>
      </c>
      <c r="D333" s="199" t="s">
        <v>2</v>
      </c>
      <c r="E333" s="196"/>
      <c r="F333" s="96"/>
      <c r="G333" s="46"/>
      <c r="H333" s="128"/>
      <c r="I333" s="78"/>
      <c r="J333" s="78"/>
      <c r="K333" s="78"/>
      <c r="L333" s="197"/>
    </row>
    <row r="334" spans="1:12" s="20" customFormat="1" x14ac:dyDescent="0.2">
      <c r="A334" s="376"/>
      <c r="B334" s="18" t="s">
        <v>117</v>
      </c>
      <c r="C334" s="89">
        <f>C332+C333</f>
        <v>27.72</v>
      </c>
      <c r="D334" s="87" t="s">
        <v>2</v>
      </c>
      <c r="E334" s="196"/>
      <c r="F334" s="96"/>
      <c r="G334" s="46"/>
      <c r="H334" s="128"/>
      <c r="I334" s="78"/>
      <c r="J334" s="78"/>
      <c r="K334" s="78"/>
      <c r="L334" s="197"/>
    </row>
    <row r="335" spans="1:12" s="20" customFormat="1" x14ac:dyDescent="0.2">
      <c r="A335" s="340"/>
      <c r="B335" s="343"/>
      <c r="C335" s="344"/>
      <c r="D335" s="345"/>
      <c r="E335" s="196"/>
      <c r="F335" s="96"/>
      <c r="G335" s="46"/>
      <c r="H335" s="128"/>
      <c r="I335" s="78"/>
      <c r="J335" s="78"/>
      <c r="K335" s="78"/>
      <c r="L335" s="197"/>
    </row>
    <row r="336" spans="1:12" s="143" customFormat="1" ht="13.5" thickBot="1" x14ac:dyDescent="0.25">
      <c r="A336" s="144"/>
      <c r="B336" s="145"/>
      <c r="C336" s="146"/>
      <c r="D336" s="147"/>
      <c r="E336" s="148"/>
      <c r="F336" s="229"/>
      <c r="G336" s="141"/>
      <c r="H336" s="142"/>
      <c r="I336" s="142"/>
      <c r="J336" s="142"/>
      <c r="K336" s="142"/>
    </row>
    <row r="337" spans="1:12" s="143" customFormat="1" ht="13.5" thickBot="1" x14ac:dyDescent="0.25">
      <c r="A337" s="8" t="s">
        <v>15</v>
      </c>
      <c r="B337" s="8" t="s">
        <v>16</v>
      </c>
      <c r="C337" s="9" t="s">
        <v>8</v>
      </c>
      <c r="D337" s="10" t="s">
        <v>9</v>
      </c>
      <c r="E337" s="10"/>
      <c r="F337" s="360"/>
      <c r="G337" s="141"/>
      <c r="H337" s="142"/>
      <c r="I337" s="142"/>
      <c r="J337" s="142"/>
      <c r="K337" s="142"/>
    </row>
    <row r="338" spans="1:12" s="176" customFormat="1" ht="90" customHeight="1" thickBot="1" x14ac:dyDescent="0.25">
      <c r="A338" s="270" t="s">
        <v>225</v>
      </c>
      <c r="B338" s="259" t="s">
        <v>265</v>
      </c>
      <c r="C338" s="260" t="s">
        <v>14</v>
      </c>
      <c r="D338" s="261">
        <f>C343</f>
        <v>402</v>
      </c>
      <c r="E338" s="262"/>
      <c r="F338" s="359"/>
      <c r="G338" s="263"/>
      <c r="H338" s="264"/>
      <c r="I338" s="264"/>
      <c r="J338" s="264"/>
      <c r="K338" s="264"/>
      <c r="L338" s="265"/>
    </row>
    <row r="339" spans="1:12" s="143" customFormat="1" x14ac:dyDescent="0.2">
      <c r="A339" s="144"/>
      <c r="B339" s="145"/>
      <c r="C339" s="146"/>
      <c r="D339" s="147"/>
      <c r="E339" s="148"/>
      <c r="F339" s="148"/>
      <c r="G339" s="141"/>
      <c r="H339" s="142"/>
      <c r="I339" s="142"/>
      <c r="J339" s="142"/>
      <c r="K339" s="142"/>
    </row>
    <row r="340" spans="1:12" s="143" customFormat="1" x14ac:dyDescent="0.2">
      <c r="A340" s="377" t="s">
        <v>61</v>
      </c>
      <c r="B340" s="149" t="s">
        <v>64</v>
      </c>
      <c r="C340" s="150">
        <v>58</v>
      </c>
      <c r="D340" s="151" t="s">
        <v>14</v>
      </c>
      <c r="E340" s="148"/>
      <c r="F340" s="148"/>
      <c r="G340" s="141"/>
      <c r="H340" s="142"/>
      <c r="I340" s="142"/>
      <c r="J340" s="142"/>
      <c r="K340" s="142"/>
    </row>
    <row r="341" spans="1:12" s="143" customFormat="1" x14ac:dyDescent="0.2">
      <c r="A341" s="377"/>
      <c r="B341" s="149" t="s">
        <v>65</v>
      </c>
      <c r="C341" s="150">
        <v>76</v>
      </c>
      <c r="D341" s="151" t="s">
        <v>14</v>
      </c>
      <c r="E341" s="148"/>
      <c r="F341" s="148"/>
      <c r="G341" s="141"/>
      <c r="H341" s="142"/>
      <c r="I341" s="142"/>
      <c r="J341" s="142"/>
      <c r="K341" s="142"/>
    </row>
    <row r="342" spans="1:12" s="143" customFormat="1" x14ac:dyDescent="0.2">
      <c r="A342" s="377"/>
      <c r="B342" s="149" t="s">
        <v>66</v>
      </c>
      <c r="C342" s="150">
        <v>3</v>
      </c>
      <c r="D342" s="151" t="s">
        <v>14</v>
      </c>
      <c r="E342" s="148"/>
      <c r="F342" s="148"/>
      <c r="G342" s="141"/>
      <c r="H342" s="142"/>
      <c r="I342" s="142"/>
      <c r="J342" s="142"/>
      <c r="K342" s="142"/>
    </row>
    <row r="343" spans="1:12" s="143" customFormat="1" x14ac:dyDescent="0.2">
      <c r="A343" s="377"/>
      <c r="B343" s="149" t="s">
        <v>67</v>
      </c>
      <c r="C343" s="152">
        <f>C342*(C340+C341)</f>
        <v>402</v>
      </c>
      <c r="D343" s="153" t="s">
        <v>14</v>
      </c>
      <c r="E343" s="148"/>
      <c r="F343" s="148"/>
      <c r="G343" s="141"/>
      <c r="H343" s="142"/>
      <c r="I343" s="142"/>
      <c r="J343" s="142"/>
      <c r="K343" s="142"/>
    </row>
    <row r="344" spans="1:12" s="143" customFormat="1" x14ac:dyDescent="0.2">
      <c r="A344" s="346"/>
      <c r="B344" s="226"/>
      <c r="C344" s="227"/>
      <c r="D344" s="347"/>
      <c r="E344" s="148"/>
      <c r="F344" s="148"/>
      <c r="G344" s="141"/>
      <c r="H344" s="142"/>
      <c r="I344" s="142"/>
      <c r="J344" s="142"/>
      <c r="K344" s="142"/>
    </row>
    <row r="345" spans="1:12" s="143" customFormat="1" ht="13.5" thickBot="1" x14ac:dyDescent="0.25">
      <c r="A345" s="144"/>
      <c r="B345" s="145"/>
      <c r="C345" s="146"/>
      <c r="D345" s="147"/>
      <c r="E345" s="148"/>
      <c r="F345" s="148"/>
      <c r="G345" s="141"/>
      <c r="H345" s="142"/>
      <c r="I345" s="142"/>
      <c r="J345" s="142"/>
      <c r="K345" s="142"/>
    </row>
    <row r="346" spans="1:12" s="143" customFormat="1" ht="13.5" thickBot="1" x14ac:dyDescent="0.25">
      <c r="A346" s="8" t="s">
        <v>15</v>
      </c>
      <c r="B346" s="8" t="s">
        <v>16</v>
      </c>
      <c r="C346" s="9" t="s">
        <v>8</v>
      </c>
      <c r="D346" s="10" t="s">
        <v>9</v>
      </c>
      <c r="E346" s="10"/>
      <c r="F346" s="140"/>
      <c r="G346" s="141"/>
      <c r="H346" s="142"/>
      <c r="I346" s="142"/>
      <c r="J346" s="142"/>
      <c r="K346" s="142"/>
    </row>
    <row r="347" spans="1:12" s="265" customFormat="1" ht="13.5" thickBot="1" x14ac:dyDescent="0.25">
      <c r="A347" s="270" t="s">
        <v>80</v>
      </c>
      <c r="B347" s="259" t="s">
        <v>81</v>
      </c>
      <c r="C347" s="260" t="s">
        <v>2</v>
      </c>
      <c r="D347" s="261">
        <f>F352</f>
        <v>268</v>
      </c>
      <c r="E347" s="262"/>
      <c r="F347" s="262"/>
      <c r="G347" s="263"/>
      <c r="H347" s="264"/>
      <c r="I347" s="264"/>
      <c r="J347" s="264"/>
      <c r="K347" s="264"/>
    </row>
    <row r="348" spans="1:12" s="143" customFormat="1" x14ac:dyDescent="0.2">
      <c r="A348" s="154"/>
      <c r="B348" s="155"/>
      <c r="C348" s="156"/>
      <c r="D348" s="157"/>
      <c r="E348" s="158"/>
      <c r="F348" s="158"/>
      <c r="G348" s="141"/>
      <c r="H348" s="142"/>
      <c r="I348" s="142"/>
      <c r="J348" s="142"/>
      <c r="K348" s="142"/>
    </row>
    <row r="349" spans="1:12" s="143" customFormat="1" x14ac:dyDescent="0.2">
      <c r="A349" s="377" t="s">
        <v>61</v>
      </c>
      <c r="B349" s="149"/>
      <c r="C349" s="152" t="s">
        <v>52</v>
      </c>
      <c r="D349" s="151" t="s">
        <v>10</v>
      </c>
      <c r="E349" s="159" t="s">
        <v>68</v>
      </c>
      <c r="F349" s="159"/>
      <c r="G349" s="141"/>
      <c r="H349" s="142"/>
      <c r="I349" s="142"/>
      <c r="J349" s="142"/>
      <c r="K349" s="142"/>
    </row>
    <row r="350" spans="1:12" s="143" customFormat="1" x14ac:dyDescent="0.2">
      <c r="A350" s="377"/>
      <c r="B350" s="149" t="s">
        <v>64</v>
      </c>
      <c r="C350" s="150">
        <v>58</v>
      </c>
      <c r="D350" s="151" t="s">
        <v>14</v>
      </c>
      <c r="E350" s="159">
        <v>2</v>
      </c>
      <c r="F350" s="159">
        <f>C350*E350</f>
        <v>116</v>
      </c>
      <c r="G350" s="141"/>
      <c r="H350" s="142"/>
      <c r="I350" s="142"/>
      <c r="J350" s="142"/>
      <c r="K350" s="142"/>
    </row>
    <row r="351" spans="1:12" s="143" customFormat="1" x14ac:dyDescent="0.2">
      <c r="A351" s="377"/>
      <c r="B351" s="149" t="s">
        <v>65</v>
      </c>
      <c r="C351" s="150">
        <v>76</v>
      </c>
      <c r="D351" s="151" t="s">
        <v>14</v>
      </c>
      <c r="E351" s="159">
        <v>2</v>
      </c>
      <c r="F351" s="159">
        <f>C351*E351</f>
        <v>152</v>
      </c>
      <c r="G351" s="141"/>
      <c r="H351" s="142"/>
      <c r="I351" s="142"/>
      <c r="J351" s="142"/>
      <c r="K351" s="142"/>
    </row>
    <row r="352" spans="1:12" s="143" customFormat="1" x14ac:dyDescent="0.2">
      <c r="A352" s="377"/>
      <c r="B352" s="149" t="s">
        <v>132</v>
      </c>
      <c r="C352" s="152">
        <f>SUM(C350:C351)</f>
        <v>134</v>
      </c>
      <c r="D352" s="153" t="s">
        <v>14</v>
      </c>
      <c r="E352" s="159"/>
      <c r="F352" s="159">
        <f>SUM(F350:F351)</f>
        <v>268</v>
      </c>
      <c r="G352" s="141"/>
      <c r="H352" s="142"/>
      <c r="I352" s="142"/>
      <c r="J352" s="142"/>
      <c r="K352" s="142"/>
    </row>
    <row r="353" spans="1:24" s="143" customFormat="1" x14ac:dyDescent="0.2">
      <c r="A353" s="144"/>
      <c r="B353" s="145"/>
      <c r="C353" s="146"/>
      <c r="D353" s="147"/>
      <c r="E353" s="148"/>
      <c r="F353" s="148"/>
      <c r="G353" s="141"/>
      <c r="H353" s="142"/>
      <c r="I353" s="142"/>
      <c r="J353" s="142"/>
      <c r="K353" s="142"/>
    </row>
    <row r="354" spans="1:24" s="143" customFormat="1" ht="13.5" thickBot="1" x14ac:dyDescent="0.25">
      <c r="A354" s="144"/>
      <c r="B354" s="145"/>
      <c r="C354" s="146"/>
      <c r="D354" s="147"/>
      <c r="E354" s="148"/>
      <c r="F354" s="148"/>
      <c r="G354" s="141"/>
      <c r="H354" s="142"/>
      <c r="I354" s="142"/>
      <c r="J354" s="142"/>
      <c r="K354" s="142"/>
    </row>
    <row r="355" spans="1:24" s="143" customFormat="1" ht="13.5" thickBot="1" x14ac:dyDescent="0.25">
      <c r="A355" s="8" t="s">
        <v>15</v>
      </c>
      <c r="B355" s="8" t="s">
        <v>16</v>
      </c>
      <c r="C355" s="9" t="s">
        <v>8</v>
      </c>
      <c r="D355" s="10" t="s">
        <v>9</v>
      </c>
      <c r="E355" s="140"/>
      <c r="F355" s="360"/>
      <c r="G355" s="141"/>
      <c r="H355" s="142"/>
      <c r="I355" s="142"/>
      <c r="J355" s="142"/>
      <c r="K355" s="142"/>
    </row>
    <row r="356" spans="1:24" s="265" customFormat="1" ht="51.75" thickBot="1" x14ac:dyDescent="0.25">
      <c r="A356" s="270" t="s">
        <v>62</v>
      </c>
      <c r="B356" s="259" t="s">
        <v>63</v>
      </c>
      <c r="C356" s="260">
        <f>C358</f>
        <v>3</v>
      </c>
      <c r="D356" s="261" t="s">
        <v>8</v>
      </c>
      <c r="E356" s="262"/>
      <c r="F356" s="359"/>
      <c r="G356" s="263"/>
      <c r="H356" s="264"/>
      <c r="I356" s="264"/>
      <c r="J356" s="264"/>
      <c r="K356" s="264"/>
    </row>
    <row r="357" spans="1:24" s="143" customFormat="1" x14ac:dyDescent="0.2">
      <c r="A357" s="144"/>
      <c r="B357" s="160"/>
      <c r="C357" s="161"/>
      <c r="D357" s="147"/>
      <c r="E357" s="148"/>
      <c r="F357" s="148"/>
      <c r="G357" s="141"/>
      <c r="H357" s="142"/>
      <c r="I357" s="142"/>
      <c r="J357" s="142"/>
      <c r="K357" s="142"/>
    </row>
    <row r="358" spans="1:24" s="143" customFormat="1" x14ac:dyDescent="0.2">
      <c r="A358" s="144"/>
      <c r="B358" s="162" t="s">
        <v>69</v>
      </c>
      <c r="C358" s="163">
        <v>3</v>
      </c>
      <c r="D358" s="151" t="s">
        <v>70</v>
      </c>
      <c r="E358" s="148"/>
      <c r="F358" s="148"/>
      <c r="G358" s="141"/>
      <c r="H358" s="142"/>
      <c r="I358" s="142"/>
      <c r="J358" s="142"/>
      <c r="K358" s="142"/>
    </row>
    <row r="359" spans="1:24" s="143" customFormat="1" x14ac:dyDescent="0.2">
      <c r="A359" s="144"/>
      <c r="B359" s="348"/>
      <c r="C359" s="349"/>
      <c r="D359" s="228"/>
      <c r="E359" s="148"/>
      <c r="F359" s="148"/>
      <c r="G359" s="141"/>
      <c r="H359" s="142"/>
      <c r="I359" s="142"/>
      <c r="J359" s="142"/>
      <c r="K359" s="142"/>
    </row>
    <row r="360" spans="1:24" s="143" customFormat="1" ht="13.5" thickBot="1" x14ac:dyDescent="0.25">
      <c r="A360" s="166"/>
      <c r="B360" s="167"/>
      <c r="C360" s="168"/>
      <c r="D360" s="169"/>
      <c r="E360" s="148"/>
      <c r="F360" s="148"/>
      <c r="G360" s="141"/>
      <c r="H360" s="164"/>
      <c r="I360" s="164"/>
      <c r="J360" s="164"/>
      <c r="K360" s="164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</row>
    <row r="361" spans="1:24" s="143" customFormat="1" ht="13.5" thickBot="1" x14ac:dyDescent="0.25">
      <c r="A361" s="8" t="s">
        <v>15</v>
      </c>
      <c r="B361" s="8" t="s">
        <v>16</v>
      </c>
      <c r="C361" s="9" t="s">
        <v>8</v>
      </c>
      <c r="D361" s="10" t="s">
        <v>9</v>
      </c>
      <c r="E361" s="10"/>
      <c r="F361" s="360"/>
      <c r="G361" s="141"/>
      <c r="H361" s="142"/>
      <c r="I361" s="142"/>
      <c r="J361" s="142"/>
      <c r="K361" s="142"/>
    </row>
    <row r="362" spans="1:24" s="176" customFormat="1" ht="26.25" thickBot="1" x14ac:dyDescent="0.25">
      <c r="A362" s="270" t="s">
        <v>157</v>
      </c>
      <c r="B362" s="259" t="s">
        <v>82</v>
      </c>
      <c r="C362" s="260">
        <f>C364</f>
        <v>41</v>
      </c>
      <c r="D362" s="261" t="s">
        <v>8</v>
      </c>
      <c r="E362" s="262">
        <f>C371</f>
        <v>1411.2133333333334</v>
      </c>
      <c r="F362" s="359"/>
      <c r="G362" s="263"/>
      <c r="H362" s="271"/>
      <c r="I362" s="271"/>
      <c r="J362" s="271"/>
      <c r="K362" s="271"/>
      <c r="L362" s="27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2"/>
      <c r="X362" s="182"/>
    </row>
    <row r="363" spans="1:24" s="143" customFormat="1" x14ac:dyDescent="0.2">
      <c r="A363" s="144"/>
      <c r="B363" s="160"/>
      <c r="C363" s="161"/>
      <c r="D363" s="147"/>
      <c r="E363" s="148"/>
      <c r="F363" s="148"/>
      <c r="G363" s="141"/>
      <c r="H363" s="164"/>
      <c r="I363" s="164"/>
      <c r="J363" s="164"/>
      <c r="K363" s="164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</row>
    <row r="364" spans="1:24" s="143" customFormat="1" x14ac:dyDescent="0.2">
      <c r="A364" s="204" t="s">
        <v>61</v>
      </c>
      <c r="B364" s="162" t="s">
        <v>87</v>
      </c>
      <c r="C364" s="183">
        <v>41</v>
      </c>
      <c r="D364" s="170" t="s">
        <v>10</v>
      </c>
      <c r="E364" s="148"/>
      <c r="F364" s="148"/>
      <c r="G364" s="141"/>
      <c r="H364" s="164"/>
      <c r="I364" s="164"/>
      <c r="J364" s="164"/>
      <c r="K364" s="164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</row>
    <row r="365" spans="1:24" x14ac:dyDescent="0.2">
      <c r="A365" s="119"/>
      <c r="B365" s="119"/>
      <c r="C365" s="123"/>
      <c r="D365" s="124"/>
      <c r="E365" s="124"/>
      <c r="F365" s="124"/>
      <c r="G365" s="124"/>
      <c r="H365" s="124"/>
      <c r="I365" s="74"/>
      <c r="J365" s="72"/>
      <c r="K365" s="72"/>
      <c r="L365" s="72"/>
    </row>
    <row r="366" spans="1:24" s="20" customFormat="1" x14ac:dyDescent="0.2">
      <c r="A366" s="82"/>
      <c r="B366" s="379" t="s">
        <v>12</v>
      </c>
      <c r="C366" s="379" t="s">
        <v>11</v>
      </c>
      <c r="D366" s="82"/>
      <c r="E366" s="82"/>
      <c r="F366" s="82"/>
      <c r="G366" s="82"/>
      <c r="H366" s="98"/>
      <c r="I366" s="79"/>
      <c r="J366" s="78"/>
      <c r="K366" s="78"/>
      <c r="L366" s="78"/>
    </row>
    <row r="367" spans="1:24" x14ac:dyDescent="0.2">
      <c r="A367" s="82"/>
      <c r="B367" s="380"/>
      <c r="C367" s="380"/>
      <c r="D367" s="82"/>
      <c r="E367" s="82"/>
      <c r="F367" s="82"/>
      <c r="G367" s="82"/>
      <c r="H367" s="98"/>
      <c r="I367" s="74"/>
      <c r="J367" s="72"/>
      <c r="K367" s="72"/>
      <c r="L367" s="81"/>
    </row>
    <row r="368" spans="1:24" x14ac:dyDescent="0.2">
      <c r="A368" s="82"/>
      <c r="B368" s="102" t="s">
        <v>217</v>
      </c>
      <c r="C368" s="103">
        <v>1630</v>
      </c>
      <c r="D368" s="82"/>
      <c r="E368" s="82"/>
      <c r="F368" s="82"/>
      <c r="G368" s="82"/>
      <c r="H368" s="98"/>
      <c r="I368" s="85"/>
      <c r="J368" s="86"/>
      <c r="K368" s="72"/>
      <c r="L368" s="99"/>
    </row>
    <row r="369" spans="1:24" x14ac:dyDescent="0.2">
      <c r="A369" s="126"/>
      <c r="B369" s="102" t="s">
        <v>218</v>
      </c>
      <c r="C369" s="103">
        <v>1239.8399999999999</v>
      </c>
      <c r="D369" s="126"/>
      <c r="E369" s="126"/>
      <c r="F369" s="126"/>
      <c r="G369" s="126"/>
      <c r="H369" s="122"/>
      <c r="L369" s="64"/>
    </row>
    <row r="370" spans="1:24" x14ac:dyDescent="0.2">
      <c r="A370" s="127"/>
      <c r="B370" s="102" t="s">
        <v>219</v>
      </c>
      <c r="C370" s="107">
        <v>1363.8</v>
      </c>
      <c r="D370" s="127"/>
      <c r="E370" s="127"/>
      <c r="F370" s="127"/>
      <c r="G370" s="127"/>
      <c r="H370" s="121"/>
      <c r="I370" s="79"/>
      <c r="J370" s="78"/>
      <c r="K370" s="78"/>
      <c r="L370" s="78"/>
    </row>
    <row r="371" spans="1:24" x14ac:dyDescent="0.2">
      <c r="B371" s="125" t="s">
        <v>40</v>
      </c>
      <c r="C371" s="362">
        <f>(C368+C369+C370)/3</f>
        <v>1411.2133333333334</v>
      </c>
      <c r="H371" s="73"/>
    </row>
    <row r="372" spans="1:24" x14ac:dyDescent="0.2">
      <c r="B372" s="105"/>
      <c r="C372" s="106"/>
      <c r="H372" s="73"/>
    </row>
    <row r="373" spans="1:24" s="143" customFormat="1" ht="13.5" thickBot="1" x14ac:dyDescent="0.25">
      <c r="A373" s="381"/>
      <c r="B373" s="381"/>
      <c r="C373" s="381"/>
      <c r="D373" s="381"/>
      <c r="E373" s="339"/>
      <c r="F373" s="361"/>
      <c r="G373" s="141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5"/>
      <c r="X373" s="165"/>
    </row>
    <row r="374" spans="1:24" s="143" customFormat="1" ht="13.5" thickBot="1" x14ac:dyDescent="0.25">
      <c r="A374" s="8" t="s">
        <v>15</v>
      </c>
      <c r="B374" s="8" t="s">
        <v>16</v>
      </c>
      <c r="C374" s="9" t="s">
        <v>8</v>
      </c>
      <c r="D374" s="10" t="s">
        <v>9</v>
      </c>
      <c r="E374" s="10"/>
      <c r="F374" s="360"/>
      <c r="G374" s="141"/>
      <c r="H374" s="142"/>
      <c r="I374" s="142"/>
      <c r="J374" s="142"/>
      <c r="K374" s="142"/>
    </row>
    <row r="375" spans="1:24" s="176" customFormat="1" ht="26.25" thickBot="1" x14ac:dyDescent="0.25">
      <c r="A375" s="270" t="s">
        <v>158</v>
      </c>
      <c r="B375" s="259" t="s">
        <v>83</v>
      </c>
      <c r="C375" s="260">
        <f>C379</f>
        <v>17</v>
      </c>
      <c r="D375" s="261" t="s">
        <v>8</v>
      </c>
      <c r="E375" s="262">
        <f>C386</f>
        <v>1384.6966666666667</v>
      </c>
      <c r="F375" s="359"/>
      <c r="G375" s="263"/>
      <c r="H375" s="271"/>
      <c r="I375" s="271"/>
      <c r="J375" s="271"/>
      <c r="K375" s="271"/>
      <c r="L375" s="27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2"/>
      <c r="X375" s="182"/>
    </row>
    <row r="376" spans="1:24" s="143" customFormat="1" x14ac:dyDescent="0.2">
      <c r="A376" s="144"/>
      <c r="B376" s="160"/>
      <c r="C376" s="161"/>
      <c r="D376" s="147"/>
      <c r="E376" s="148"/>
      <c r="F376" s="148"/>
      <c r="G376" s="141"/>
      <c r="H376" s="164"/>
      <c r="I376" s="164"/>
      <c r="J376" s="164"/>
      <c r="K376" s="164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</row>
    <row r="377" spans="1:24" s="143" customFormat="1" x14ac:dyDescent="0.2">
      <c r="A377" s="378" t="s">
        <v>61</v>
      </c>
      <c r="B377" s="162" t="s">
        <v>133</v>
      </c>
      <c r="C377" s="163">
        <v>9</v>
      </c>
      <c r="D377" s="170" t="s">
        <v>10</v>
      </c>
      <c r="E377" s="148"/>
      <c r="F377" s="148"/>
      <c r="G377" s="141"/>
      <c r="H377" s="164"/>
      <c r="I377" s="164"/>
      <c r="J377" s="164"/>
      <c r="K377" s="164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</row>
    <row r="378" spans="1:24" s="143" customFormat="1" x14ac:dyDescent="0.2">
      <c r="A378" s="378"/>
      <c r="B378" s="162" t="s">
        <v>134</v>
      </c>
      <c r="C378" s="163">
        <v>8</v>
      </c>
      <c r="D378" s="170" t="s">
        <v>10</v>
      </c>
      <c r="E378" s="148"/>
      <c r="F378" s="148"/>
      <c r="G378" s="141"/>
      <c r="H378" s="164"/>
      <c r="I378" s="164"/>
      <c r="J378" s="164"/>
      <c r="K378" s="164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</row>
    <row r="379" spans="1:24" s="143" customFormat="1" x14ac:dyDescent="0.2">
      <c r="A379" s="378"/>
      <c r="B379" s="231" t="s">
        <v>71</v>
      </c>
      <c r="C379" s="150">
        <f>SUM(C377:C378)</f>
        <v>17</v>
      </c>
      <c r="D379" s="170" t="s">
        <v>10</v>
      </c>
      <c r="E379" s="148"/>
      <c r="F379" s="148"/>
      <c r="G379" s="141"/>
      <c r="H379" s="142"/>
      <c r="I379" s="142"/>
      <c r="J379" s="142"/>
      <c r="K379" s="142"/>
    </row>
    <row r="380" spans="1:24" x14ac:dyDescent="0.2">
      <c r="A380" s="119"/>
      <c r="B380" s="119"/>
      <c r="C380" s="123"/>
      <c r="D380" s="124"/>
      <c r="E380" s="124"/>
      <c r="F380" s="124"/>
      <c r="G380" s="124"/>
      <c r="H380" s="124"/>
      <c r="I380" s="74"/>
      <c r="J380" s="72"/>
      <c r="K380" s="72"/>
      <c r="L380" s="72"/>
    </row>
    <row r="381" spans="1:24" s="20" customFormat="1" x14ac:dyDescent="0.2">
      <c r="A381" s="82"/>
      <c r="B381" s="379" t="s">
        <v>12</v>
      </c>
      <c r="C381" s="379" t="s">
        <v>11</v>
      </c>
      <c r="D381" s="82"/>
      <c r="E381" s="82"/>
      <c r="F381" s="82"/>
      <c r="G381" s="82"/>
      <c r="H381" s="98"/>
      <c r="I381" s="79"/>
      <c r="J381" s="78"/>
      <c r="K381" s="78"/>
      <c r="L381" s="78"/>
    </row>
    <row r="382" spans="1:24" x14ac:dyDescent="0.2">
      <c r="A382" s="82"/>
      <c r="B382" s="380"/>
      <c r="C382" s="380"/>
      <c r="D382" s="82"/>
      <c r="E382" s="82"/>
      <c r="F382" s="82"/>
      <c r="G382" s="82"/>
      <c r="H382" s="98"/>
      <c r="I382" s="74"/>
      <c r="J382" s="72"/>
      <c r="K382" s="72"/>
      <c r="L382" s="81"/>
    </row>
    <row r="383" spans="1:24" x14ac:dyDescent="0.2">
      <c r="A383" s="82"/>
      <c r="B383" s="102" t="s">
        <v>217</v>
      </c>
      <c r="C383" s="103">
        <v>1550.45</v>
      </c>
      <c r="D383" s="82"/>
      <c r="E383" s="82"/>
      <c r="F383" s="82"/>
      <c r="G383" s="82"/>
      <c r="H383" s="98"/>
      <c r="I383" s="85"/>
      <c r="J383" s="86"/>
      <c r="K383" s="72"/>
      <c r="L383" s="99"/>
    </row>
    <row r="384" spans="1:24" x14ac:dyDescent="0.2">
      <c r="A384" s="126"/>
      <c r="B384" s="102" t="s">
        <v>218</v>
      </c>
      <c r="C384" s="103">
        <v>1239.8399999999999</v>
      </c>
      <c r="D384" s="126"/>
      <c r="E384" s="126"/>
      <c r="F384" s="126"/>
      <c r="G384" s="126"/>
      <c r="H384" s="122"/>
      <c r="L384" s="64"/>
    </row>
    <row r="385" spans="1:24" x14ac:dyDescent="0.2">
      <c r="A385" s="127"/>
      <c r="B385" s="102" t="s">
        <v>219</v>
      </c>
      <c r="C385" s="107">
        <v>1363.8</v>
      </c>
      <c r="D385" s="127"/>
      <c r="E385" s="127"/>
      <c r="F385" s="127"/>
      <c r="G385" s="127"/>
      <c r="H385" s="121"/>
      <c r="I385" s="79"/>
      <c r="J385" s="78"/>
      <c r="K385" s="78"/>
      <c r="L385" s="78"/>
    </row>
    <row r="386" spans="1:24" x14ac:dyDescent="0.2">
      <c r="B386" s="125" t="s">
        <v>40</v>
      </c>
      <c r="C386" s="362">
        <f>(C383+C384+C385)/3</f>
        <v>1384.6966666666667</v>
      </c>
      <c r="H386" s="73"/>
    </row>
    <row r="387" spans="1:24" x14ac:dyDescent="0.2">
      <c r="B387" s="105"/>
      <c r="C387" s="106"/>
      <c r="H387" s="73"/>
    </row>
    <row r="388" spans="1:24" s="143" customFormat="1" ht="13.5" thickBot="1" x14ac:dyDescent="0.25">
      <c r="A388" s="381"/>
      <c r="B388" s="381"/>
      <c r="C388" s="381"/>
      <c r="D388" s="381"/>
      <c r="E388" s="339"/>
      <c r="F388" s="361"/>
      <c r="G388" s="141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5"/>
      <c r="X388" s="165"/>
    </row>
    <row r="389" spans="1:24" s="143" customFormat="1" ht="13.5" thickBot="1" x14ac:dyDescent="0.25">
      <c r="A389" s="8" t="s">
        <v>15</v>
      </c>
      <c r="B389" s="8" t="s">
        <v>16</v>
      </c>
      <c r="C389" s="9" t="s">
        <v>8</v>
      </c>
      <c r="D389" s="10" t="s">
        <v>9</v>
      </c>
      <c r="E389" s="10"/>
      <c r="F389" s="360"/>
      <c r="G389" s="141"/>
      <c r="H389" s="142"/>
      <c r="I389" s="142"/>
      <c r="J389" s="142"/>
      <c r="K389" s="142"/>
    </row>
    <row r="390" spans="1:24" s="176" customFormat="1" ht="26.25" thickBot="1" x14ac:dyDescent="0.25">
      <c r="A390" s="270" t="s">
        <v>159</v>
      </c>
      <c r="B390" s="259" t="s">
        <v>135</v>
      </c>
      <c r="C390" s="260">
        <f>C396</f>
        <v>96</v>
      </c>
      <c r="D390" s="261" t="s">
        <v>8</v>
      </c>
      <c r="E390" s="262">
        <f>C403</f>
        <v>1177.0999999999999</v>
      </c>
      <c r="F390" s="359"/>
      <c r="G390" s="263"/>
      <c r="H390" s="271"/>
      <c r="I390" s="271"/>
      <c r="J390" s="271"/>
      <c r="K390" s="271"/>
      <c r="L390" s="27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2"/>
      <c r="X390" s="182"/>
    </row>
    <row r="391" spans="1:24" s="143" customFormat="1" x14ac:dyDescent="0.2">
      <c r="A391" s="144"/>
      <c r="B391" s="160"/>
      <c r="C391" s="161"/>
      <c r="D391" s="147"/>
      <c r="E391" s="148"/>
      <c r="F391" s="148"/>
      <c r="G391" s="141"/>
      <c r="H391" s="164"/>
      <c r="I391" s="164"/>
      <c r="J391" s="164"/>
      <c r="K391" s="164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</row>
    <row r="392" spans="1:24" s="143" customFormat="1" x14ac:dyDescent="0.2">
      <c r="A392" s="378" t="s">
        <v>61</v>
      </c>
      <c r="B392" s="162" t="s">
        <v>88</v>
      </c>
      <c r="C392" s="163">
        <v>20</v>
      </c>
      <c r="D392" s="170" t="s">
        <v>10</v>
      </c>
      <c r="E392" s="148"/>
      <c r="F392" s="148"/>
      <c r="G392" s="141"/>
      <c r="H392" s="164"/>
      <c r="I392" s="164"/>
      <c r="J392" s="164"/>
      <c r="K392" s="164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</row>
    <row r="393" spans="1:24" s="143" customFormat="1" x14ac:dyDescent="0.2">
      <c r="A393" s="378"/>
      <c r="B393" s="162" t="s">
        <v>89</v>
      </c>
      <c r="C393" s="163">
        <v>28</v>
      </c>
      <c r="D393" s="170" t="s">
        <v>10</v>
      </c>
      <c r="E393" s="148"/>
      <c r="F393" s="148"/>
      <c r="G393" s="141"/>
      <c r="H393" s="164"/>
      <c r="I393" s="164"/>
      <c r="J393" s="164"/>
      <c r="K393" s="164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</row>
    <row r="394" spans="1:24" s="143" customFormat="1" x14ac:dyDescent="0.2">
      <c r="A394" s="378"/>
      <c r="B394" s="162" t="s">
        <v>90</v>
      </c>
      <c r="C394" s="163">
        <v>36</v>
      </c>
      <c r="D394" s="170" t="s">
        <v>10</v>
      </c>
      <c r="E394" s="148"/>
      <c r="F394" s="148"/>
      <c r="G394" s="141"/>
      <c r="H394" s="164"/>
      <c r="I394" s="164"/>
      <c r="J394" s="164"/>
      <c r="K394" s="164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</row>
    <row r="395" spans="1:24" s="143" customFormat="1" x14ac:dyDescent="0.2">
      <c r="A395" s="378"/>
      <c r="B395" s="162" t="s">
        <v>91</v>
      </c>
      <c r="C395" s="163">
        <v>12</v>
      </c>
      <c r="D395" s="170" t="s">
        <v>10</v>
      </c>
      <c r="E395" s="148"/>
      <c r="F395" s="148"/>
      <c r="G395" s="141"/>
      <c r="H395" s="164"/>
      <c r="I395" s="164"/>
      <c r="J395" s="164"/>
      <c r="K395" s="164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</row>
    <row r="396" spans="1:24" s="143" customFormat="1" x14ac:dyDescent="0.2">
      <c r="A396" s="378"/>
      <c r="B396" s="231" t="s">
        <v>71</v>
      </c>
      <c r="C396" s="150">
        <f>SUM(C392:C395)</f>
        <v>96</v>
      </c>
      <c r="D396" s="170" t="s">
        <v>10</v>
      </c>
      <c r="E396" s="148"/>
      <c r="F396" s="148"/>
      <c r="G396" s="141"/>
      <c r="H396" s="142"/>
      <c r="I396" s="142"/>
      <c r="J396" s="142"/>
      <c r="K396" s="142"/>
    </row>
    <row r="397" spans="1:24" x14ac:dyDescent="0.2">
      <c r="A397" s="119"/>
      <c r="B397" s="119"/>
      <c r="C397" s="123"/>
      <c r="D397" s="124"/>
      <c r="E397" s="124"/>
      <c r="F397" s="124"/>
      <c r="G397" s="124"/>
      <c r="H397" s="124"/>
      <c r="I397" s="74"/>
      <c r="J397" s="72"/>
      <c r="K397" s="72"/>
      <c r="L397" s="72"/>
    </row>
    <row r="398" spans="1:24" s="20" customFormat="1" x14ac:dyDescent="0.2">
      <c r="A398" s="82"/>
      <c r="B398" s="379" t="s">
        <v>12</v>
      </c>
      <c r="C398" s="379" t="s">
        <v>11</v>
      </c>
      <c r="D398" s="82"/>
      <c r="E398" s="82"/>
      <c r="F398" s="82"/>
      <c r="G398" s="82"/>
      <c r="H398" s="98"/>
      <c r="I398" s="79"/>
      <c r="J398" s="78"/>
      <c r="K398" s="78"/>
      <c r="L398" s="78"/>
    </row>
    <row r="399" spans="1:24" x14ac:dyDescent="0.2">
      <c r="A399" s="82"/>
      <c r="B399" s="380"/>
      <c r="C399" s="380"/>
      <c r="D399" s="82"/>
      <c r="E399" s="82"/>
      <c r="F399" s="82"/>
      <c r="G399" s="82"/>
      <c r="H399" s="98"/>
      <c r="I399" s="74"/>
      <c r="J399" s="72"/>
      <c r="K399" s="72"/>
      <c r="L399" s="81"/>
    </row>
    <row r="400" spans="1:24" x14ac:dyDescent="0.2">
      <c r="A400" s="82"/>
      <c r="B400" s="102" t="s">
        <v>217</v>
      </c>
      <c r="C400" s="103">
        <v>1252.8</v>
      </c>
      <c r="D400" s="82"/>
      <c r="E400" s="82"/>
      <c r="F400" s="82"/>
      <c r="G400" s="82"/>
      <c r="H400" s="98"/>
      <c r="I400" s="85"/>
      <c r="J400" s="86"/>
      <c r="K400" s="72"/>
      <c r="L400" s="99"/>
    </row>
    <row r="401" spans="1:12" x14ac:dyDescent="0.2">
      <c r="A401" s="126"/>
      <c r="B401" s="102" t="s">
        <v>218</v>
      </c>
      <c r="C401" s="103">
        <v>1149.9000000000001</v>
      </c>
      <c r="D401" s="126"/>
      <c r="E401" s="126"/>
      <c r="F401" s="126"/>
      <c r="G401" s="126"/>
      <c r="H401" s="122"/>
      <c r="L401" s="64"/>
    </row>
    <row r="402" spans="1:12" x14ac:dyDescent="0.2">
      <c r="A402" s="127"/>
      <c r="B402" s="102" t="s">
        <v>219</v>
      </c>
      <c r="C402" s="107">
        <v>1128.5999999999999</v>
      </c>
      <c r="D402" s="127"/>
      <c r="E402" s="127"/>
      <c r="F402" s="127"/>
      <c r="G402" s="127"/>
      <c r="H402" s="121"/>
      <c r="I402" s="79"/>
      <c r="J402" s="78"/>
      <c r="K402" s="78"/>
      <c r="L402" s="78"/>
    </row>
    <row r="403" spans="1:12" x14ac:dyDescent="0.2">
      <c r="B403" s="125" t="s">
        <v>40</v>
      </c>
      <c r="C403" s="362">
        <f>(C400+C401+C402)/3</f>
        <v>1177.0999999999999</v>
      </c>
      <c r="H403" s="73"/>
    </row>
    <row r="404" spans="1:12" ht="13.5" thickBot="1" x14ac:dyDescent="0.25">
      <c r="B404" s="105"/>
      <c r="C404" s="106"/>
      <c r="H404" s="73"/>
    </row>
    <row r="405" spans="1:12" ht="13.5" thickBot="1" x14ac:dyDescent="0.25">
      <c r="A405" s="8" t="s">
        <v>15</v>
      </c>
      <c r="B405" s="8" t="s">
        <v>16</v>
      </c>
      <c r="C405" s="9" t="s">
        <v>8</v>
      </c>
      <c r="D405" s="10" t="s">
        <v>9</v>
      </c>
      <c r="E405" s="140" t="s">
        <v>58</v>
      </c>
      <c r="F405" s="360"/>
      <c r="G405" s="141"/>
      <c r="H405" s="142"/>
      <c r="I405" s="142"/>
      <c r="J405" s="142"/>
      <c r="K405" s="142"/>
      <c r="L405" s="143"/>
    </row>
    <row r="406" spans="1:12" s="174" customFormat="1" ht="28.5" customHeight="1" thickBot="1" x14ac:dyDescent="0.25">
      <c r="A406" s="270" t="s">
        <v>160</v>
      </c>
      <c r="B406" s="272" t="s">
        <v>148</v>
      </c>
      <c r="C406" s="273">
        <f>C410</f>
        <v>154</v>
      </c>
      <c r="D406" s="261" t="s">
        <v>8</v>
      </c>
      <c r="E406" s="262">
        <f>G417</f>
        <v>75.109949999999998</v>
      </c>
      <c r="F406" s="359"/>
      <c r="G406" s="263"/>
      <c r="H406" s="264"/>
      <c r="I406" s="264"/>
      <c r="J406" s="264"/>
      <c r="K406" s="264"/>
      <c r="L406" s="265"/>
    </row>
    <row r="407" spans="1:12" x14ac:dyDescent="0.2">
      <c r="A407" s="144"/>
      <c r="B407" s="160"/>
      <c r="C407" s="161"/>
      <c r="D407" s="147"/>
      <c r="E407" s="148"/>
      <c r="F407" s="148"/>
      <c r="G407" s="141"/>
      <c r="H407" s="142"/>
      <c r="I407" s="142"/>
      <c r="J407" s="142"/>
      <c r="K407" s="142"/>
      <c r="L407" s="143"/>
    </row>
    <row r="408" spans="1:12" x14ac:dyDescent="0.2">
      <c r="A408" s="378" t="s">
        <v>61</v>
      </c>
      <c r="B408" s="149" t="s">
        <v>84</v>
      </c>
      <c r="C408" s="179">
        <f>C364+C377+C378</f>
        <v>58</v>
      </c>
      <c r="D408" s="170" t="s">
        <v>10</v>
      </c>
      <c r="E408" s="171"/>
      <c r="F408" s="172"/>
      <c r="G408" s="141"/>
      <c r="H408" s="142"/>
      <c r="I408" s="142"/>
      <c r="J408" s="142"/>
      <c r="K408" s="142"/>
      <c r="L408" s="143"/>
    </row>
    <row r="409" spans="1:12" x14ac:dyDescent="0.2">
      <c r="A409" s="378"/>
      <c r="B409" s="149" t="s">
        <v>85</v>
      </c>
      <c r="C409" s="76">
        <f>C396</f>
        <v>96</v>
      </c>
      <c r="D409" s="170" t="s">
        <v>10</v>
      </c>
      <c r="E409" s="7"/>
      <c r="F409" s="7"/>
      <c r="G409" s="7"/>
      <c r="H409" s="7"/>
      <c r="I409" s="7"/>
      <c r="J409" s="7"/>
      <c r="K409" s="7"/>
      <c r="L409" s="44"/>
    </row>
    <row r="410" spans="1:12" ht="15" x14ac:dyDescent="0.2">
      <c r="A410" s="378"/>
      <c r="B410" s="149" t="s">
        <v>86</v>
      </c>
      <c r="C410" s="277">
        <f>SUM(C408:C409)</f>
        <v>154</v>
      </c>
      <c r="D410" s="170" t="s">
        <v>10</v>
      </c>
      <c r="E410" s="135"/>
      <c r="F410" s="135"/>
      <c r="G410" s="135"/>
      <c r="H410" s="135"/>
      <c r="I410" s="135"/>
      <c r="J410" s="135"/>
      <c r="K410" s="135"/>
      <c r="L410" s="131"/>
    </row>
    <row r="411" spans="1:12" ht="15" x14ac:dyDescent="0.2">
      <c r="A411" s="274"/>
      <c r="B411" s="226"/>
      <c r="C411" s="275"/>
      <c r="D411" s="276"/>
      <c r="E411" s="135"/>
      <c r="F411" s="135"/>
      <c r="G411" s="135"/>
      <c r="H411" s="135"/>
      <c r="I411" s="135"/>
      <c r="J411" s="135"/>
      <c r="K411" s="135"/>
      <c r="L411" s="131"/>
    </row>
    <row r="412" spans="1:12" ht="15.75" x14ac:dyDescent="0.2">
      <c r="A412" s="280"/>
      <c r="B412" s="278" t="s">
        <v>151</v>
      </c>
      <c r="C412" s="281"/>
      <c r="D412" s="282"/>
      <c r="E412" s="283"/>
      <c r="F412" s="283"/>
      <c r="G412" s="284"/>
      <c r="H412" s="135"/>
      <c r="I412" s="135"/>
      <c r="J412" s="135"/>
      <c r="K412" s="135"/>
      <c r="L412" s="131"/>
    </row>
    <row r="413" spans="1:12" ht="31.5" x14ac:dyDescent="0.2">
      <c r="A413" s="384" t="s">
        <v>150</v>
      </c>
      <c r="B413" s="279" t="s">
        <v>149</v>
      </c>
      <c r="C413" s="205"/>
      <c r="D413" s="180"/>
      <c r="E413" s="195"/>
      <c r="F413" s="195"/>
      <c r="G413" s="195"/>
      <c r="H413" s="135"/>
      <c r="I413" s="135"/>
      <c r="J413" s="135"/>
      <c r="K413" s="135"/>
      <c r="L413" s="131"/>
    </row>
    <row r="414" spans="1:12" s="200" customFormat="1" ht="15.75" x14ac:dyDescent="0.25">
      <c r="A414" s="385"/>
      <c r="B414" s="187" t="s">
        <v>6</v>
      </c>
      <c r="C414" s="186" t="s">
        <v>101</v>
      </c>
      <c r="D414" s="188" t="s">
        <v>102</v>
      </c>
      <c r="E414" s="189" t="s">
        <v>103</v>
      </c>
      <c r="F414" s="189" t="s">
        <v>105</v>
      </c>
      <c r="G414" s="189" t="s">
        <v>104</v>
      </c>
      <c r="H414" s="184"/>
      <c r="I414" s="184"/>
      <c r="J414" s="184"/>
      <c r="K414" s="184"/>
      <c r="L414" s="185"/>
    </row>
    <row r="415" spans="1:12" ht="30" x14ac:dyDescent="0.2">
      <c r="A415" s="190">
        <v>20005</v>
      </c>
      <c r="B415" s="191" t="s">
        <v>100</v>
      </c>
      <c r="C415" s="190" t="s">
        <v>13</v>
      </c>
      <c r="D415" s="192">
        <v>2.5</v>
      </c>
      <c r="E415" s="194">
        <v>3</v>
      </c>
      <c r="F415" s="193">
        <v>11.12</v>
      </c>
      <c r="G415" s="193">
        <f>(F415*D415)*1.03</f>
        <v>28.633999999999997</v>
      </c>
    </row>
    <row r="416" spans="1:12" ht="15" x14ac:dyDescent="0.2">
      <c r="A416" s="190" t="s">
        <v>106</v>
      </c>
      <c r="B416" s="191" t="s">
        <v>107</v>
      </c>
      <c r="C416" s="190" t="s">
        <v>13</v>
      </c>
      <c r="D416" s="192">
        <v>2.5</v>
      </c>
      <c r="E416" s="194">
        <v>3</v>
      </c>
      <c r="F416" s="193">
        <v>18.05</v>
      </c>
      <c r="G416" s="193">
        <f>(F416*D416)*1.03</f>
        <v>46.478749999999998</v>
      </c>
    </row>
    <row r="417" spans="1:12" ht="15.75" x14ac:dyDescent="0.2">
      <c r="A417" s="374" t="s">
        <v>152</v>
      </c>
      <c r="B417" s="374"/>
      <c r="C417" s="374"/>
      <c r="D417" s="374"/>
      <c r="E417" s="374"/>
      <c r="F417" s="374"/>
      <c r="G417" s="358">
        <f>SUM(G415:G416)-0.0028</f>
        <v>75.109949999999998</v>
      </c>
    </row>
    <row r="419" spans="1:12" ht="15.75" x14ac:dyDescent="0.2">
      <c r="A419" s="130"/>
      <c r="B419" s="136"/>
      <c r="C419" s="134"/>
      <c r="D419" s="137"/>
      <c r="E419" s="135"/>
      <c r="F419" s="135"/>
      <c r="G419" s="135"/>
      <c r="H419" s="135"/>
      <c r="I419" s="135"/>
      <c r="J419" s="135"/>
      <c r="K419" s="135"/>
      <c r="L419" s="131"/>
    </row>
    <row r="425" spans="1:12" ht="13.5" thickBot="1" x14ac:dyDescent="0.25"/>
    <row r="426" spans="1:12" ht="13.5" thickBot="1" x14ac:dyDescent="0.25">
      <c r="B426" s="270"/>
    </row>
    <row r="476" spans="9:12" x14ac:dyDescent="0.2">
      <c r="I476" s="7"/>
      <c r="J476" s="7"/>
      <c r="K476" s="7"/>
      <c r="L476" s="7"/>
    </row>
    <row r="477" spans="9:12" x14ac:dyDescent="0.2">
      <c r="I477" s="7"/>
      <c r="J477" s="7"/>
      <c r="K477" s="7"/>
      <c r="L477" s="7"/>
    </row>
    <row r="478" spans="9:12" x14ac:dyDescent="0.2">
      <c r="I478" s="7"/>
      <c r="J478" s="7"/>
      <c r="K478" s="7"/>
      <c r="L478" s="7"/>
    </row>
    <row r="479" spans="9:12" x14ac:dyDescent="0.2">
      <c r="I479" s="7"/>
      <c r="J479" s="7"/>
      <c r="K479" s="7"/>
      <c r="L479" s="7"/>
    </row>
    <row r="480" spans="9:12" x14ac:dyDescent="0.2">
      <c r="I480" s="7"/>
      <c r="J480" s="7"/>
      <c r="K480" s="7"/>
      <c r="L480" s="7"/>
    </row>
    <row r="481" spans="3:12" x14ac:dyDescent="0.2">
      <c r="I481" s="7"/>
      <c r="J481" s="7"/>
      <c r="K481" s="7"/>
      <c r="L481" s="7"/>
    </row>
    <row r="482" spans="3:12" x14ac:dyDescent="0.2">
      <c r="I482" s="7"/>
      <c r="J482" s="7"/>
      <c r="K482" s="7"/>
      <c r="L482" s="7"/>
    </row>
    <row r="483" spans="3:12" x14ac:dyDescent="0.2">
      <c r="I483" s="7"/>
      <c r="J483" s="7"/>
      <c r="K483" s="7"/>
      <c r="L483" s="7"/>
    </row>
    <row r="484" spans="3:12" x14ac:dyDescent="0.2">
      <c r="I484" s="7"/>
      <c r="J484" s="7"/>
      <c r="K484" s="7"/>
      <c r="L484" s="7"/>
    </row>
    <row r="485" spans="3:12" x14ac:dyDescent="0.2">
      <c r="I485" s="7"/>
      <c r="J485" s="7"/>
      <c r="K485" s="7"/>
      <c r="L485" s="7"/>
    </row>
    <row r="486" spans="3:12" x14ac:dyDescent="0.2">
      <c r="I486" s="7"/>
      <c r="J486" s="7"/>
      <c r="K486" s="7"/>
      <c r="L486" s="7"/>
    </row>
    <row r="487" spans="3:12" x14ac:dyDescent="0.2">
      <c r="I487" s="7"/>
      <c r="J487" s="7"/>
      <c r="K487" s="7"/>
      <c r="L487" s="7"/>
    </row>
    <row r="488" spans="3:12" x14ac:dyDescent="0.2">
      <c r="C488" s="100"/>
      <c r="D488" s="7"/>
      <c r="E488" s="7"/>
      <c r="F488" s="7"/>
      <c r="G488" s="7"/>
      <c r="H488" s="7"/>
      <c r="I488" s="7"/>
      <c r="J488" s="7"/>
      <c r="K488" s="7"/>
      <c r="L488" s="7"/>
    </row>
    <row r="489" spans="3:12" x14ac:dyDescent="0.2">
      <c r="C489" s="100"/>
      <c r="D489" s="7"/>
      <c r="E489" s="7"/>
      <c r="F489" s="7"/>
      <c r="G489" s="7"/>
      <c r="H489" s="7"/>
      <c r="I489" s="7"/>
      <c r="J489" s="7"/>
      <c r="K489" s="7"/>
      <c r="L489" s="7"/>
    </row>
    <row r="490" spans="3:12" x14ac:dyDescent="0.2">
      <c r="C490" s="100"/>
      <c r="D490" s="7"/>
      <c r="E490" s="7"/>
      <c r="F490" s="7"/>
      <c r="G490" s="7"/>
      <c r="H490" s="7"/>
      <c r="I490" s="7"/>
      <c r="J490" s="7"/>
      <c r="K490" s="7"/>
      <c r="L490" s="7"/>
    </row>
    <row r="491" spans="3:12" x14ac:dyDescent="0.2">
      <c r="C491" s="100"/>
      <c r="D491" s="7"/>
      <c r="E491" s="7"/>
      <c r="F491" s="7"/>
      <c r="G491" s="7"/>
      <c r="H491" s="7"/>
      <c r="I491" s="7"/>
      <c r="J491" s="7"/>
      <c r="K491" s="7"/>
      <c r="L491" s="7"/>
    </row>
    <row r="492" spans="3:12" x14ac:dyDescent="0.2">
      <c r="C492" s="100"/>
      <c r="D492" s="7"/>
      <c r="E492" s="7"/>
      <c r="F492" s="7"/>
      <c r="G492" s="7"/>
      <c r="H492" s="7"/>
      <c r="I492" s="7"/>
      <c r="J492" s="7"/>
      <c r="K492" s="7"/>
      <c r="L492" s="7"/>
    </row>
    <row r="493" spans="3:12" x14ac:dyDescent="0.2">
      <c r="C493" s="100"/>
      <c r="D493" s="7"/>
      <c r="E493" s="7"/>
      <c r="F493" s="7"/>
      <c r="G493" s="7"/>
      <c r="H493" s="7"/>
      <c r="I493" s="7"/>
      <c r="J493" s="7"/>
      <c r="K493" s="7"/>
      <c r="L493" s="7"/>
    </row>
    <row r="494" spans="3:12" x14ac:dyDescent="0.2">
      <c r="C494" s="100"/>
      <c r="D494" s="7"/>
      <c r="E494" s="7"/>
      <c r="F494" s="7"/>
      <c r="G494" s="7"/>
      <c r="H494" s="7"/>
      <c r="I494" s="7"/>
      <c r="J494" s="7"/>
      <c r="K494" s="7"/>
      <c r="L494" s="7"/>
    </row>
    <row r="495" spans="3:12" x14ac:dyDescent="0.2">
      <c r="C495" s="100"/>
      <c r="D495" s="7"/>
      <c r="E495" s="7"/>
      <c r="F495" s="7"/>
      <c r="G495" s="7"/>
      <c r="H495" s="7"/>
      <c r="I495" s="7"/>
      <c r="J495" s="7"/>
      <c r="K495" s="7"/>
      <c r="L495" s="7"/>
    </row>
    <row r="496" spans="3:12" x14ac:dyDescent="0.2">
      <c r="C496" s="100"/>
      <c r="D496" s="7"/>
      <c r="E496" s="7"/>
      <c r="F496" s="7"/>
      <c r="G496" s="7"/>
      <c r="H496" s="7"/>
      <c r="I496" s="7"/>
      <c r="J496" s="7"/>
      <c r="K496" s="7"/>
      <c r="L496" s="7"/>
    </row>
    <row r="497" spans="3:12" x14ac:dyDescent="0.2">
      <c r="C497" s="100"/>
      <c r="D497" s="7"/>
      <c r="E497" s="7"/>
      <c r="F497" s="7"/>
      <c r="G497" s="7"/>
      <c r="H497" s="7"/>
      <c r="I497" s="7"/>
      <c r="J497" s="7"/>
      <c r="K497" s="7"/>
      <c r="L497" s="7"/>
    </row>
    <row r="498" spans="3:12" x14ac:dyDescent="0.2">
      <c r="C498" s="100"/>
      <c r="D498" s="7"/>
      <c r="E498" s="7"/>
      <c r="F498" s="7"/>
      <c r="G498" s="7"/>
      <c r="H498" s="7"/>
      <c r="I498" s="7"/>
      <c r="J498" s="7"/>
      <c r="K498" s="7"/>
      <c r="L498" s="7"/>
    </row>
    <row r="499" spans="3:12" x14ac:dyDescent="0.2">
      <c r="C499" s="100"/>
      <c r="D499" s="7"/>
      <c r="E499" s="7"/>
      <c r="F499" s="7"/>
      <c r="G499" s="7"/>
      <c r="H499" s="7"/>
      <c r="I499" s="7"/>
      <c r="J499" s="7"/>
      <c r="K499" s="7"/>
      <c r="L499" s="7"/>
    </row>
    <row r="500" spans="3:12" x14ac:dyDescent="0.2">
      <c r="C500" s="100"/>
      <c r="D500" s="7"/>
      <c r="E500" s="7"/>
      <c r="F500" s="7"/>
      <c r="G500" s="7"/>
      <c r="H500" s="7"/>
      <c r="I500" s="7"/>
      <c r="J500" s="7"/>
      <c r="K500" s="7"/>
      <c r="L500" s="7"/>
    </row>
    <row r="501" spans="3:12" x14ac:dyDescent="0.2">
      <c r="C501" s="100"/>
      <c r="D501" s="7"/>
      <c r="E501" s="7"/>
      <c r="F501" s="7"/>
      <c r="G501" s="7"/>
      <c r="H501" s="7"/>
      <c r="I501" s="7"/>
      <c r="J501" s="7"/>
      <c r="K501" s="7"/>
      <c r="L501" s="7"/>
    </row>
    <row r="502" spans="3:12" x14ac:dyDescent="0.2">
      <c r="C502" s="100"/>
      <c r="D502" s="7"/>
      <c r="E502" s="7"/>
      <c r="F502" s="7"/>
      <c r="G502" s="7"/>
      <c r="H502" s="7"/>
      <c r="I502" s="7"/>
      <c r="J502" s="7"/>
      <c r="K502" s="7"/>
      <c r="L502" s="7"/>
    </row>
    <row r="503" spans="3:12" x14ac:dyDescent="0.2">
      <c r="C503" s="100"/>
      <c r="D503" s="7"/>
      <c r="E503" s="7"/>
      <c r="F503" s="7"/>
      <c r="G503" s="7"/>
      <c r="H503" s="7"/>
      <c r="I503" s="7"/>
      <c r="J503" s="7"/>
      <c r="K503" s="7"/>
      <c r="L503" s="7"/>
    </row>
    <row r="504" spans="3:12" x14ac:dyDescent="0.2">
      <c r="C504" s="100"/>
      <c r="D504" s="7"/>
      <c r="E504" s="7"/>
      <c r="F504" s="7"/>
      <c r="G504" s="7"/>
      <c r="H504" s="7"/>
      <c r="I504" s="7"/>
      <c r="J504" s="7"/>
      <c r="K504" s="7"/>
      <c r="L504" s="7"/>
    </row>
    <row r="505" spans="3:12" x14ac:dyDescent="0.2">
      <c r="C505" s="100"/>
      <c r="D505" s="7"/>
      <c r="E505" s="7"/>
      <c r="F505" s="7"/>
      <c r="G505" s="7"/>
      <c r="H505" s="7"/>
      <c r="I505" s="7"/>
      <c r="J505" s="7"/>
      <c r="K505" s="7"/>
      <c r="L505" s="7"/>
    </row>
    <row r="506" spans="3:12" x14ac:dyDescent="0.2">
      <c r="C506" s="100"/>
      <c r="D506" s="7"/>
      <c r="E506" s="7"/>
      <c r="F506" s="7"/>
      <c r="G506" s="7"/>
      <c r="H506" s="7"/>
      <c r="I506" s="7"/>
      <c r="J506" s="7"/>
      <c r="K506" s="7"/>
      <c r="L506" s="7"/>
    </row>
    <row r="507" spans="3:12" x14ac:dyDescent="0.2">
      <c r="C507" s="100"/>
      <c r="D507" s="7"/>
      <c r="E507" s="7"/>
      <c r="F507" s="7"/>
      <c r="G507" s="7"/>
      <c r="H507" s="7"/>
      <c r="I507" s="7"/>
      <c r="J507" s="7"/>
      <c r="K507" s="7"/>
      <c r="L507" s="7"/>
    </row>
    <row r="508" spans="3:12" x14ac:dyDescent="0.2">
      <c r="C508" s="100"/>
      <c r="D508" s="7"/>
      <c r="E508" s="7"/>
      <c r="F508" s="7"/>
      <c r="G508" s="7"/>
      <c r="H508" s="7"/>
      <c r="I508" s="7"/>
      <c r="J508" s="7"/>
      <c r="K508" s="7"/>
      <c r="L508" s="7"/>
    </row>
    <row r="509" spans="3:12" x14ac:dyDescent="0.2">
      <c r="C509" s="100"/>
      <c r="D509" s="7"/>
      <c r="E509" s="7"/>
      <c r="F509" s="7"/>
      <c r="G509" s="7"/>
      <c r="H509" s="7"/>
      <c r="I509" s="7"/>
      <c r="J509" s="7"/>
      <c r="K509" s="7"/>
      <c r="L509" s="7"/>
    </row>
    <row r="510" spans="3:12" x14ac:dyDescent="0.2">
      <c r="C510" s="100"/>
      <c r="D510" s="7"/>
      <c r="E510" s="7"/>
      <c r="F510" s="7"/>
      <c r="G510" s="7"/>
      <c r="H510" s="7"/>
      <c r="I510" s="7"/>
      <c r="J510" s="7"/>
      <c r="K510" s="7"/>
      <c r="L510" s="7"/>
    </row>
    <row r="511" spans="3:12" x14ac:dyDescent="0.2">
      <c r="C511" s="100"/>
      <c r="D511" s="7"/>
      <c r="E511" s="7"/>
      <c r="F511" s="7"/>
      <c r="G511" s="7"/>
      <c r="H511" s="7"/>
      <c r="I511" s="7"/>
      <c r="J511" s="7"/>
      <c r="K511" s="7"/>
      <c r="L511" s="7"/>
    </row>
    <row r="512" spans="3:12" x14ac:dyDescent="0.2">
      <c r="C512" s="100"/>
      <c r="D512" s="7"/>
      <c r="E512" s="7"/>
      <c r="F512" s="7"/>
      <c r="G512" s="7"/>
      <c r="H512" s="7"/>
      <c r="I512" s="7"/>
      <c r="J512" s="7"/>
      <c r="K512" s="7"/>
      <c r="L512" s="7"/>
    </row>
    <row r="513" spans="3:12" x14ac:dyDescent="0.2">
      <c r="C513" s="100"/>
      <c r="D513" s="7"/>
      <c r="E513" s="7"/>
      <c r="F513" s="7"/>
      <c r="G513" s="7"/>
      <c r="H513" s="7"/>
      <c r="I513" s="7"/>
      <c r="J513" s="7"/>
      <c r="K513" s="7"/>
      <c r="L513" s="7"/>
    </row>
    <row r="514" spans="3:12" x14ac:dyDescent="0.2">
      <c r="C514" s="100"/>
      <c r="D514" s="7"/>
      <c r="E514" s="7"/>
      <c r="F514" s="7"/>
      <c r="G514" s="7"/>
      <c r="H514" s="7"/>
      <c r="I514" s="7"/>
      <c r="J514" s="7"/>
      <c r="K514" s="7"/>
      <c r="L514" s="7"/>
    </row>
    <row r="515" spans="3:12" x14ac:dyDescent="0.2">
      <c r="C515" s="100"/>
      <c r="D515" s="7"/>
      <c r="E515" s="7"/>
      <c r="F515" s="7"/>
      <c r="G515" s="7"/>
      <c r="H515" s="7"/>
      <c r="I515" s="7"/>
      <c r="J515" s="7"/>
      <c r="K515" s="7"/>
      <c r="L515" s="7"/>
    </row>
    <row r="516" spans="3:12" x14ac:dyDescent="0.2">
      <c r="C516" s="100"/>
      <c r="D516" s="7"/>
      <c r="E516" s="7"/>
      <c r="F516" s="7"/>
      <c r="G516" s="7"/>
      <c r="H516" s="7"/>
      <c r="I516" s="7"/>
      <c r="J516" s="7"/>
      <c r="K516" s="7"/>
      <c r="L516" s="7"/>
    </row>
    <row r="517" spans="3:12" x14ac:dyDescent="0.2">
      <c r="C517" s="100"/>
      <c r="D517" s="7"/>
      <c r="E517" s="7"/>
      <c r="F517" s="7"/>
      <c r="G517" s="7"/>
      <c r="H517" s="7"/>
      <c r="I517" s="7"/>
      <c r="J517" s="7"/>
      <c r="K517" s="7"/>
      <c r="L517" s="7"/>
    </row>
    <row r="518" spans="3:12" x14ac:dyDescent="0.2">
      <c r="C518" s="100"/>
      <c r="D518" s="7"/>
      <c r="E518" s="7"/>
      <c r="F518" s="7"/>
      <c r="G518" s="7"/>
      <c r="H518" s="7"/>
      <c r="I518" s="7"/>
      <c r="J518" s="7"/>
      <c r="K518" s="7"/>
      <c r="L518" s="7"/>
    </row>
    <row r="519" spans="3:12" x14ac:dyDescent="0.2">
      <c r="C519" s="100"/>
      <c r="D519" s="7"/>
      <c r="E519" s="7"/>
      <c r="F519" s="7"/>
      <c r="G519" s="7"/>
      <c r="H519" s="7"/>
      <c r="I519" s="7"/>
      <c r="J519" s="7"/>
      <c r="K519" s="7"/>
      <c r="L519" s="7"/>
    </row>
    <row r="520" spans="3:12" x14ac:dyDescent="0.2">
      <c r="C520" s="100"/>
      <c r="D520" s="7"/>
      <c r="E520" s="7"/>
      <c r="F520" s="7"/>
      <c r="G520" s="7"/>
      <c r="H520" s="7"/>
      <c r="I520" s="7"/>
      <c r="J520" s="7"/>
      <c r="K520" s="7"/>
      <c r="L520" s="7"/>
    </row>
    <row r="521" spans="3:12" x14ac:dyDescent="0.2">
      <c r="C521" s="100"/>
      <c r="D521" s="7"/>
      <c r="E521" s="7"/>
      <c r="F521" s="7"/>
      <c r="G521" s="7"/>
      <c r="H521" s="7"/>
      <c r="I521" s="7"/>
      <c r="J521" s="7"/>
      <c r="K521" s="7"/>
      <c r="L521" s="7"/>
    </row>
    <row r="522" spans="3:12" x14ac:dyDescent="0.2">
      <c r="C522" s="100"/>
      <c r="D522" s="7"/>
      <c r="E522" s="7"/>
      <c r="F522" s="7"/>
      <c r="G522" s="7"/>
      <c r="H522" s="7"/>
      <c r="I522" s="7"/>
      <c r="J522" s="7"/>
      <c r="K522" s="7"/>
      <c r="L522" s="7"/>
    </row>
    <row r="523" spans="3:12" x14ac:dyDescent="0.2">
      <c r="C523" s="100"/>
      <c r="D523" s="7"/>
      <c r="E523" s="7"/>
      <c r="F523" s="7"/>
      <c r="G523" s="7"/>
      <c r="H523" s="7"/>
      <c r="I523" s="7"/>
      <c r="J523" s="7"/>
      <c r="K523" s="7"/>
      <c r="L523" s="7"/>
    </row>
    <row r="524" spans="3:12" x14ac:dyDescent="0.2">
      <c r="C524" s="100"/>
      <c r="D524" s="7"/>
      <c r="E524" s="7"/>
      <c r="F524" s="7"/>
      <c r="G524" s="7"/>
      <c r="H524" s="7"/>
      <c r="I524" s="7"/>
      <c r="J524" s="7"/>
      <c r="K524" s="7"/>
      <c r="L524" s="7"/>
    </row>
    <row r="525" spans="3:12" x14ac:dyDescent="0.2">
      <c r="C525" s="100"/>
      <c r="D525" s="7"/>
      <c r="E525" s="7"/>
      <c r="F525" s="7"/>
      <c r="G525" s="7"/>
      <c r="H525" s="7"/>
      <c r="I525" s="7"/>
      <c r="J525" s="7"/>
      <c r="K525" s="7"/>
      <c r="L525" s="7"/>
    </row>
    <row r="526" spans="3:12" x14ac:dyDescent="0.2">
      <c r="C526" s="100"/>
      <c r="D526" s="7"/>
      <c r="E526" s="7"/>
      <c r="F526" s="7"/>
      <c r="G526" s="7"/>
      <c r="H526" s="7"/>
      <c r="I526" s="7"/>
      <c r="J526" s="7"/>
      <c r="K526" s="7"/>
      <c r="L526" s="7"/>
    </row>
    <row r="527" spans="3:12" x14ac:dyDescent="0.2">
      <c r="C527" s="100"/>
      <c r="D527" s="7"/>
      <c r="E527" s="7"/>
      <c r="F527" s="7"/>
      <c r="G527" s="7"/>
      <c r="H527" s="7"/>
      <c r="I527" s="7"/>
      <c r="J527" s="7"/>
      <c r="K527" s="7"/>
      <c r="L527" s="7"/>
    </row>
    <row r="528" spans="3:12" x14ac:dyDescent="0.2">
      <c r="C528" s="100"/>
      <c r="D528" s="7"/>
      <c r="E528" s="7"/>
      <c r="F528" s="7"/>
      <c r="G528" s="7"/>
      <c r="H528" s="7"/>
      <c r="I528" s="7"/>
      <c r="J528" s="7"/>
      <c r="K528" s="7"/>
      <c r="L528" s="7"/>
    </row>
    <row r="529" spans="3:12" x14ac:dyDescent="0.2">
      <c r="C529" s="100"/>
      <c r="D529" s="7"/>
      <c r="E529" s="7"/>
      <c r="F529" s="7"/>
      <c r="G529" s="7"/>
      <c r="H529" s="7"/>
      <c r="I529" s="7"/>
      <c r="J529" s="7"/>
      <c r="K529" s="7"/>
      <c r="L529" s="7"/>
    </row>
    <row r="530" spans="3:12" x14ac:dyDescent="0.2">
      <c r="C530" s="100"/>
      <c r="D530" s="7"/>
      <c r="E530" s="7"/>
      <c r="F530" s="7"/>
      <c r="G530" s="7"/>
      <c r="H530" s="7"/>
      <c r="I530" s="7"/>
      <c r="J530" s="7"/>
      <c r="K530" s="7"/>
      <c r="L530" s="7"/>
    </row>
    <row r="531" spans="3:12" x14ac:dyDescent="0.2">
      <c r="C531" s="100"/>
      <c r="D531" s="7"/>
      <c r="E531" s="7"/>
      <c r="F531" s="7"/>
      <c r="G531" s="7"/>
      <c r="H531" s="7"/>
      <c r="I531" s="7"/>
      <c r="J531" s="7"/>
      <c r="K531" s="7"/>
      <c r="L531" s="7"/>
    </row>
    <row r="532" spans="3:12" x14ac:dyDescent="0.2">
      <c r="C532" s="100"/>
      <c r="D532" s="7"/>
      <c r="E532" s="7"/>
      <c r="F532" s="7"/>
      <c r="G532" s="7"/>
      <c r="H532" s="7"/>
      <c r="I532" s="7"/>
      <c r="J532" s="7"/>
      <c r="K532" s="7"/>
      <c r="L532" s="7"/>
    </row>
    <row r="533" spans="3:12" x14ac:dyDescent="0.2">
      <c r="C533" s="100"/>
      <c r="D533" s="7"/>
      <c r="E533" s="7"/>
      <c r="F533" s="7"/>
      <c r="G533" s="7"/>
      <c r="H533" s="7"/>
      <c r="I533" s="7"/>
      <c r="J533" s="7"/>
      <c r="K533" s="7"/>
      <c r="L533" s="7"/>
    </row>
    <row r="534" spans="3:12" x14ac:dyDescent="0.2">
      <c r="C534" s="100"/>
      <c r="D534" s="7"/>
      <c r="E534" s="7"/>
      <c r="F534" s="7"/>
      <c r="G534" s="7"/>
      <c r="H534" s="7"/>
      <c r="I534" s="7"/>
      <c r="J534" s="7"/>
      <c r="K534" s="7"/>
      <c r="L534" s="7"/>
    </row>
    <row r="535" spans="3:12" x14ac:dyDescent="0.2">
      <c r="C535" s="100"/>
      <c r="D535" s="7"/>
      <c r="E535" s="7"/>
      <c r="F535" s="7"/>
      <c r="G535" s="7"/>
      <c r="H535" s="7"/>
      <c r="I535" s="7"/>
      <c r="J535" s="7"/>
      <c r="K535" s="7"/>
      <c r="L535" s="7"/>
    </row>
    <row r="536" spans="3:12" x14ac:dyDescent="0.2">
      <c r="C536" s="100"/>
      <c r="D536" s="7"/>
      <c r="E536" s="7"/>
      <c r="F536" s="7"/>
      <c r="G536" s="7"/>
      <c r="H536" s="7"/>
      <c r="I536" s="7"/>
      <c r="J536" s="7"/>
      <c r="K536" s="7"/>
      <c r="L536" s="7"/>
    </row>
    <row r="537" spans="3:12" x14ac:dyDescent="0.2">
      <c r="C537" s="100"/>
      <c r="D537" s="7"/>
      <c r="E537" s="7"/>
      <c r="F537" s="7"/>
      <c r="G537" s="7"/>
      <c r="H537" s="7"/>
      <c r="I537" s="7"/>
      <c r="J537" s="7"/>
      <c r="K537" s="7"/>
      <c r="L537" s="7"/>
    </row>
    <row r="538" spans="3:12" x14ac:dyDescent="0.2">
      <c r="C538" s="100"/>
      <c r="D538" s="7"/>
      <c r="E538" s="7"/>
      <c r="F538" s="7"/>
      <c r="G538" s="7"/>
      <c r="H538" s="7"/>
      <c r="I538" s="7"/>
      <c r="J538" s="7"/>
      <c r="K538" s="7"/>
      <c r="L538" s="7"/>
    </row>
    <row r="539" spans="3:12" x14ac:dyDescent="0.2">
      <c r="C539" s="100"/>
      <c r="D539" s="7"/>
      <c r="E539" s="7"/>
      <c r="F539" s="7"/>
      <c r="G539" s="7"/>
      <c r="H539" s="7"/>
      <c r="I539" s="7"/>
      <c r="J539" s="7"/>
      <c r="K539" s="7"/>
      <c r="L539" s="7"/>
    </row>
    <row r="540" spans="3:12" x14ac:dyDescent="0.2">
      <c r="C540" s="100"/>
      <c r="D540" s="7"/>
      <c r="E540" s="7"/>
      <c r="F540" s="7"/>
      <c r="G540" s="7"/>
      <c r="H540" s="7"/>
      <c r="I540" s="7"/>
      <c r="J540" s="7"/>
      <c r="K540" s="7"/>
      <c r="L540" s="7"/>
    </row>
    <row r="541" spans="3:12" x14ac:dyDescent="0.2">
      <c r="C541" s="100"/>
      <c r="D541" s="7"/>
      <c r="E541" s="7"/>
      <c r="F541" s="7"/>
      <c r="G541" s="7"/>
      <c r="H541" s="7"/>
      <c r="I541" s="7"/>
      <c r="J541" s="7"/>
      <c r="K541" s="7"/>
      <c r="L541" s="7"/>
    </row>
    <row r="542" spans="3:12" x14ac:dyDescent="0.2">
      <c r="C542" s="100"/>
      <c r="D542" s="7"/>
      <c r="E542" s="7"/>
      <c r="F542" s="7"/>
      <c r="G542" s="7"/>
      <c r="H542" s="7"/>
      <c r="I542" s="7"/>
      <c r="J542" s="7"/>
      <c r="K542" s="7"/>
      <c r="L542" s="7"/>
    </row>
    <row r="543" spans="3:12" x14ac:dyDescent="0.2">
      <c r="C543" s="100"/>
      <c r="D543" s="7"/>
      <c r="E543" s="7"/>
      <c r="F543" s="7"/>
      <c r="G543" s="7"/>
      <c r="H543" s="7"/>
      <c r="I543" s="7"/>
      <c r="J543" s="7"/>
      <c r="K543" s="7"/>
      <c r="L543" s="7"/>
    </row>
    <row r="544" spans="3:12" x14ac:dyDescent="0.2">
      <c r="C544" s="100"/>
      <c r="D544" s="7"/>
      <c r="E544" s="7"/>
      <c r="F544" s="7"/>
      <c r="G544" s="7"/>
      <c r="H544" s="7"/>
      <c r="I544" s="7"/>
      <c r="J544" s="7"/>
      <c r="K544" s="7"/>
      <c r="L544" s="7"/>
    </row>
    <row r="545" spans="3:12" x14ac:dyDescent="0.2">
      <c r="C545" s="100"/>
      <c r="D545" s="7"/>
      <c r="E545" s="7"/>
      <c r="F545" s="7"/>
      <c r="G545" s="7"/>
      <c r="H545" s="7"/>
      <c r="I545" s="7"/>
      <c r="J545" s="7"/>
      <c r="K545" s="7"/>
      <c r="L545" s="7"/>
    </row>
    <row r="546" spans="3:12" x14ac:dyDescent="0.2">
      <c r="C546" s="100"/>
      <c r="D546" s="7"/>
      <c r="E546" s="7"/>
      <c r="F546" s="7"/>
      <c r="G546" s="7"/>
      <c r="H546" s="7"/>
      <c r="I546" s="7"/>
      <c r="J546" s="7"/>
      <c r="K546" s="7"/>
      <c r="L546" s="7"/>
    </row>
    <row r="547" spans="3:12" x14ac:dyDescent="0.2">
      <c r="C547" s="100"/>
      <c r="D547" s="7"/>
      <c r="E547" s="7"/>
      <c r="F547" s="7"/>
      <c r="G547" s="7"/>
      <c r="H547" s="7"/>
      <c r="I547" s="7"/>
      <c r="J547" s="7"/>
      <c r="K547" s="7"/>
      <c r="L547" s="7"/>
    </row>
    <row r="548" spans="3:12" x14ac:dyDescent="0.2">
      <c r="C548" s="100"/>
      <c r="D548" s="7"/>
      <c r="E548" s="7"/>
      <c r="F548" s="7"/>
      <c r="G548" s="7"/>
      <c r="H548" s="7"/>
      <c r="I548" s="7"/>
      <c r="J548" s="7"/>
      <c r="K548" s="7"/>
      <c r="L548" s="7"/>
    </row>
    <row r="549" spans="3:12" x14ac:dyDescent="0.2">
      <c r="C549" s="100"/>
      <c r="D549" s="7"/>
      <c r="E549" s="7"/>
      <c r="F549" s="7"/>
      <c r="G549" s="7"/>
      <c r="H549" s="7"/>
      <c r="I549" s="7"/>
      <c r="J549" s="7"/>
      <c r="K549" s="7"/>
      <c r="L549" s="7"/>
    </row>
    <row r="550" spans="3:12" x14ac:dyDescent="0.2">
      <c r="C550" s="100"/>
      <c r="D550" s="7"/>
      <c r="E550" s="7"/>
      <c r="F550" s="7"/>
      <c r="G550" s="7"/>
      <c r="H550" s="7"/>
      <c r="I550" s="7"/>
      <c r="J550" s="7"/>
      <c r="K550" s="7"/>
      <c r="L550" s="7"/>
    </row>
    <row r="551" spans="3:12" x14ac:dyDescent="0.2">
      <c r="C551" s="100"/>
      <c r="D551" s="7"/>
      <c r="E551" s="7"/>
      <c r="F551" s="7"/>
      <c r="G551" s="7"/>
      <c r="H551" s="7"/>
      <c r="I551" s="7"/>
      <c r="J551" s="7"/>
      <c r="K551" s="7"/>
      <c r="L551" s="7"/>
    </row>
    <row r="552" spans="3:12" x14ac:dyDescent="0.2">
      <c r="C552" s="100"/>
      <c r="D552" s="7"/>
      <c r="E552" s="7"/>
      <c r="F552" s="7"/>
      <c r="G552" s="7"/>
      <c r="H552" s="7"/>
      <c r="I552" s="7"/>
      <c r="J552" s="7"/>
      <c r="K552" s="7"/>
      <c r="L552" s="7"/>
    </row>
    <row r="553" spans="3:12" x14ac:dyDescent="0.2">
      <c r="C553" s="100"/>
      <c r="D553" s="7"/>
      <c r="E553" s="7"/>
      <c r="F553" s="7"/>
      <c r="G553" s="7"/>
      <c r="H553" s="7"/>
      <c r="I553" s="7"/>
      <c r="J553" s="7"/>
      <c r="K553" s="7"/>
      <c r="L553" s="7"/>
    </row>
    <row r="554" spans="3:12" x14ac:dyDescent="0.2">
      <c r="C554" s="100"/>
      <c r="D554" s="7"/>
      <c r="E554" s="7"/>
      <c r="F554" s="7"/>
      <c r="G554" s="7"/>
      <c r="H554" s="7"/>
      <c r="I554" s="7"/>
      <c r="J554" s="7"/>
      <c r="K554" s="7"/>
      <c r="L554" s="7"/>
    </row>
    <row r="555" spans="3:12" x14ac:dyDescent="0.2">
      <c r="C555" s="100"/>
      <c r="D555" s="7"/>
      <c r="E555" s="7"/>
      <c r="F555" s="7"/>
      <c r="G555" s="7"/>
      <c r="H555" s="7"/>
      <c r="I555" s="7"/>
      <c r="J555" s="7"/>
      <c r="K555" s="7"/>
      <c r="L555" s="7"/>
    </row>
    <row r="556" spans="3:12" x14ac:dyDescent="0.2">
      <c r="C556" s="100"/>
      <c r="D556" s="7"/>
      <c r="E556" s="7"/>
      <c r="F556" s="7"/>
      <c r="G556" s="7"/>
      <c r="H556" s="7"/>
      <c r="I556" s="7"/>
      <c r="J556" s="7"/>
      <c r="K556" s="7"/>
      <c r="L556" s="7"/>
    </row>
    <row r="557" spans="3:12" x14ac:dyDescent="0.2">
      <c r="C557" s="100"/>
      <c r="D557" s="7"/>
      <c r="E557" s="7"/>
      <c r="F557" s="7"/>
      <c r="G557" s="7"/>
      <c r="H557" s="7"/>
      <c r="I557" s="7"/>
      <c r="J557" s="7"/>
      <c r="K557" s="7"/>
      <c r="L557" s="7"/>
    </row>
    <row r="558" spans="3:12" x14ac:dyDescent="0.2">
      <c r="C558" s="100"/>
      <c r="D558" s="7"/>
      <c r="E558" s="7"/>
      <c r="F558" s="7"/>
      <c r="G558" s="7"/>
      <c r="H558" s="7"/>
      <c r="I558" s="7"/>
      <c r="J558" s="7"/>
      <c r="K558" s="7"/>
      <c r="L558" s="7"/>
    </row>
    <row r="559" spans="3:12" x14ac:dyDescent="0.2">
      <c r="C559" s="100"/>
      <c r="D559" s="7"/>
      <c r="E559" s="7"/>
      <c r="F559" s="7"/>
      <c r="G559" s="7"/>
      <c r="H559" s="7"/>
      <c r="I559" s="7"/>
      <c r="J559" s="7"/>
      <c r="K559" s="7"/>
      <c r="L559" s="7"/>
    </row>
    <row r="560" spans="3:12" x14ac:dyDescent="0.2">
      <c r="C560" s="100"/>
      <c r="D560" s="7"/>
      <c r="E560" s="7"/>
      <c r="F560" s="7"/>
      <c r="G560" s="7"/>
      <c r="H560" s="7"/>
      <c r="I560" s="7"/>
      <c r="J560" s="7"/>
      <c r="K560" s="7"/>
      <c r="L560" s="7"/>
    </row>
    <row r="561" spans="3:12" x14ac:dyDescent="0.2">
      <c r="C561" s="100"/>
      <c r="D561" s="7"/>
      <c r="E561" s="7"/>
      <c r="F561" s="7"/>
      <c r="G561" s="7"/>
      <c r="H561" s="7"/>
      <c r="I561" s="7"/>
      <c r="J561" s="7"/>
      <c r="K561" s="7"/>
      <c r="L561" s="7"/>
    </row>
    <row r="562" spans="3:12" x14ac:dyDescent="0.2">
      <c r="C562" s="100"/>
      <c r="D562" s="7"/>
      <c r="E562" s="7"/>
      <c r="F562" s="7"/>
      <c r="G562" s="7"/>
      <c r="H562" s="7"/>
      <c r="I562" s="7"/>
      <c r="J562" s="7"/>
      <c r="K562" s="7"/>
      <c r="L562" s="7"/>
    </row>
    <row r="563" spans="3:12" x14ac:dyDescent="0.2">
      <c r="C563" s="100"/>
      <c r="D563" s="7"/>
      <c r="E563" s="7"/>
      <c r="F563" s="7"/>
      <c r="G563" s="7"/>
      <c r="H563" s="7"/>
      <c r="I563" s="7"/>
      <c r="J563" s="7"/>
      <c r="K563" s="7"/>
      <c r="L563" s="7"/>
    </row>
    <row r="564" spans="3:12" x14ac:dyDescent="0.2">
      <c r="C564" s="100"/>
      <c r="D564" s="7"/>
      <c r="E564" s="7"/>
      <c r="F564" s="7"/>
      <c r="G564" s="7"/>
      <c r="H564" s="7"/>
      <c r="I564" s="7"/>
      <c r="J564" s="7"/>
      <c r="K564" s="7"/>
      <c r="L564" s="7"/>
    </row>
    <row r="565" spans="3:12" x14ac:dyDescent="0.2">
      <c r="C565" s="100"/>
      <c r="D565" s="7"/>
      <c r="E565" s="7"/>
      <c r="F565" s="7"/>
      <c r="G565" s="7"/>
      <c r="H565" s="7"/>
      <c r="I565" s="7"/>
      <c r="J565" s="7"/>
      <c r="K565" s="7"/>
      <c r="L565" s="7"/>
    </row>
    <row r="566" spans="3:12" x14ac:dyDescent="0.2">
      <c r="C566" s="100"/>
      <c r="D566" s="7"/>
      <c r="E566" s="7"/>
      <c r="F566" s="7"/>
      <c r="G566" s="7"/>
      <c r="H566" s="7"/>
      <c r="I566" s="7"/>
      <c r="J566" s="7"/>
      <c r="K566" s="7"/>
      <c r="L566" s="7"/>
    </row>
    <row r="567" spans="3:12" x14ac:dyDescent="0.2">
      <c r="C567" s="100"/>
      <c r="D567" s="7"/>
      <c r="E567" s="7"/>
      <c r="F567" s="7"/>
      <c r="G567" s="7"/>
      <c r="H567" s="7"/>
      <c r="I567" s="7"/>
      <c r="J567" s="7"/>
      <c r="K567" s="7"/>
      <c r="L567" s="7"/>
    </row>
    <row r="568" spans="3:12" x14ac:dyDescent="0.2">
      <c r="C568" s="100"/>
      <c r="D568" s="7"/>
      <c r="E568" s="7"/>
      <c r="F568" s="7"/>
      <c r="G568" s="7"/>
      <c r="H568" s="7"/>
      <c r="I568" s="7"/>
      <c r="J568" s="7"/>
      <c r="K568" s="7"/>
      <c r="L568" s="7"/>
    </row>
    <row r="569" spans="3:12" x14ac:dyDescent="0.2">
      <c r="C569" s="100"/>
      <c r="D569" s="7"/>
      <c r="E569" s="7"/>
      <c r="F569" s="7"/>
      <c r="G569" s="7"/>
      <c r="H569" s="7"/>
      <c r="I569" s="7"/>
      <c r="J569" s="7"/>
      <c r="K569" s="7"/>
      <c r="L569" s="7"/>
    </row>
    <row r="570" spans="3:12" x14ac:dyDescent="0.2">
      <c r="C570" s="100"/>
      <c r="D570" s="7"/>
      <c r="E570" s="7"/>
      <c r="F570" s="7"/>
      <c r="G570" s="7"/>
      <c r="H570" s="7"/>
      <c r="I570" s="7"/>
      <c r="J570" s="7"/>
      <c r="K570" s="7"/>
      <c r="L570" s="7"/>
    </row>
    <row r="571" spans="3:12" x14ac:dyDescent="0.2">
      <c r="C571" s="100"/>
      <c r="D571" s="7"/>
      <c r="E571" s="7"/>
      <c r="F571" s="7"/>
      <c r="G571" s="7"/>
      <c r="H571" s="7"/>
      <c r="I571" s="7"/>
      <c r="J571" s="7"/>
      <c r="K571" s="7"/>
      <c r="L571" s="7"/>
    </row>
    <row r="572" spans="3:12" x14ac:dyDescent="0.2">
      <c r="C572" s="100"/>
      <c r="D572" s="7"/>
      <c r="E572" s="7"/>
      <c r="F572" s="7"/>
      <c r="G572" s="7"/>
      <c r="H572" s="7"/>
      <c r="I572" s="7"/>
      <c r="J572" s="7"/>
      <c r="K572" s="7"/>
      <c r="L572" s="7"/>
    </row>
    <row r="573" spans="3:12" x14ac:dyDescent="0.2">
      <c r="C573" s="100"/>
      <c r="D573" s="7"/>
      <c r="E573" s="7"/>
      <c r="F573" s="7"/>
      <c r="G573" s="7"/>
      <c r="H573" s="7"/>
      <c r="I573" s="7"/>
      <c r="J573" s="7"/>
      <c r="K573" s="7"/>
      <c r="L573" s="7"/>
    </row>
    <row r="574" spans="3:12" x14ac:dyDescent="0.2">
      <c r="C574" s="100"/>
      <c r="D574" s="7"/>
      <c r="E574" s="7"/>
      <c r="F574" s="7"/>
      <c r="G574" s="7"/>
      <c r="H574" s="7"/>
      <c r="I574" s="7"/>
      <c r="J574" s="7"/>
      <c r="K574" s="7"/>
      <c r="L574" s="7"/>
    </row>
    <row r="575" spans="3:12" x14ac:dyDescent="0.2">
      <c r="C575" s="100"/>
      <c r="D575" s="7"/>
      <c r="E575" s="7"/>
      <c r="F575" s="7"/>
      <c r="G575" s="7"/>
      <c r="H575" s="7"/>
      <c r="I575" s="7"/>
      <c r="J575" s="7"/>
      <c r="K575" s="7"/>
      <c r="L575" s="7"/>
    </row>
    <row r="576" spans="3:12" x14ac:dyDescent="0.2">
      <c r="C576" s="100"/>
      <c r="D576" s="7"/>
      <c r="E576" s="7"/>
      <c r="F576" s="7"/>
      <c r="G576" s="7"/>
      <c r="H576" s="7"/>
      <c r="I576" s="7"/>
      <c r="J576" s="7"/>
      <c r="K576" s="7"/>
      <c r="L576" s="7"/>
    </row>
    <row r="577" spans="3:12" x14ac:dyDescent="0.2">
      <c r="C577" s="100"/>
      <c r="D577" s="7"/>
      <c r="E577" s="7"/>
      <c r="F577" s="7"/>
      <c r="G577" s="7"/>
      <c r="H577" s="7"/>
      <c r="I577" s="7"/>
      <c r="J577" s="7"/>
      <c r="K577" s="7"/>
      <c r="L577" s="7"/>
    </row>
    <row r="578" spans="3:12" x14ac:dyDescent="0.2">
      <c r="C578" s="100"/>
      <c r="D578" s="7"/>
      <c r="E578" s="7"/>
      <c r="F578" s="7"/>
      <c r="G578" s="7"/>
      <c r="H578" s="7"/>
      <c r="I578" s="7"/>
      <c r="J578" s="7"/>
      <c r="K578" s="7"/>
      <c r="L578" s="7"/>
    </row>
    <row r="579" spans="3:12" x14ac:dyDescent="0.2">
      <c r="C579" s="100"/>
      <c r="D579" s="7"/>
      <c r="E579" s="7"/>
      <c r="F579" s="7"/>
      <c r="G579" s="7"/>
      <c r="H579" s="7"/>
      <c r="I579" s="7"/>
      <c r="J579" s="7"/>
      <c r="K579" s="7"/>
      <c r="L579" s="7"/>
    </row>
    <row r="580" spans="3:12" x14ac:dyDescent="0.2">
      <c r="C580" s="100"/>
      <c r="D580" s="7"/>
      <c r="E580" s="7"/>
      <c r="F580" s="7"/>
      <c r="G580" s="7"/>
      <c r="H580" s="7"/>
      <c r="I580" s="7"/>
      <c r="J580" s="7"/>
      <c r="K580" s="7"/>
      <c r="L580" s="7"/>
    </row>
    <row r="581" spans="3:12" x14ac:dyDescent="0.2">
      <c r="C581" s="100"/>
      <c r="D581" s="7"/>
      <c r="E581" s="7"/>
      <c r="F581" s="7"/>
      <c r="G581" s="7"/>
      <c r="H581" s="7"/>
      <c r="I581" s="7"/>
      <c r="J581" s="7"/>
      <c r="K581" s="7"/>
      <c r="L581" s="7"/>
    </row>
    <row r="582" spans="3:12" x14ac:dyDescent="0.2">
      <c r="C582" s="100"/>
      <c r="D582" s="7"/>
      <c r="E582" s="7"/>
      <c r="F582" s="7"/>
      <c r="G582" s="7"/>
      <c r="H582" s="7"/>
      <c r="I582" s="7"/>
      <c r="J582" s="7"/>
      <c r="K582" s="7"/>
      <c r="L582" s="7"/>
    </row>
    <row r="583" spans="3:12" x14ac:dyDescent="0.2">
      <c r="C583" s="100"/>
      <c r="D583" s="7"/>
      <c r="E583" s="7"/>
      <c r="F583" s="7"/>
      <c r="G583" s="7"/>
      <c r="H583" s="7"/>
      <c r="I583" s="7"/>
      <c r="J583" s="7"/>
      <c r="K583" s="7"/>
      <c r="L583" s="7"/>
    </row>
    <row r="584" spans="3:12" x14ac:dyDescent="0.2">
      <c r="C584" s="100"/>
      <c r="D584" s="7"/>
      <c r="E584" s="7"/>
      <c r="F584" s="7"/>
      <c r="G584" s="7"/>
      <c r="H584" s="7"/>
      <c r="I584" s="7"/>
      <c r="J584" s="7"/>
      <c r="K584" s="7"/>
      <c r="L584" s="7"/>
    </row>
    <row r="585" spans="3:12" x14ac:dyDescent="0.2">
      <c r="C585" s="100"/>
      <c r="D585" s="7"/>
      <c r="E585" s="7"/>
      <c r="F585" s="7"/>
      <c r="G585" s="7"/>
      <c r="H585" s="7"/>
      <c r="I585" s="7"/>
      <c r="J585" s="7"/>
      <c r="K585" s="7"/>
      <c r="L585" s="7"/>
    </row>
    <row r="586" spans="3:12" x14ac:dyDescent="0.2">
      <c r="C586" s="100"/>
      <c r="D586" s="7"/>
      <c r="E586" s="7"/>
      <c r="F586" s="7"/>
      <c r="G586" s="7"/>
      <c r="H586" s="7"/>
      <c r="I586" s="7"/>
      <c r="J586" s="7"/>
      <c r="K586" s="7"/>
      <c r="L586" s="7"/>
    </row>
    <row r="587" spans="3:12" x14ac:dyDescent="0.2">
      <c r="C587" s="100"/>
      <c r="D587" s="7"/>
      <c r="E587" s="7"/>
      <c r="F587" s="7"/>
      <c r="G587" s="7"/>
      <c r="H587" s="7"/>
      <c r="I587" s="7"/>
      <c r="J587" s="7"/>
      <c r="K587" s="7"/>
      <c r="L587" s="7"/>
    </row>
    <row r="588" spans="3:12" x14ac:dyDescent="0.2">
      <c r="C588" s="100"/>
      <c r="D588" s="7"/>
      <c r="E588" s="7"/>
      <c r="F588" s="7"/>
      <c r="G588" s="7"/>
      <c r="H588" s="7"/>
      <c r="I588" s="7"/>
      <c r="J588" s="7"/>
      <c r="K588" s="7"/>
      <c r="L588" s="7"/>
    </row>
    <row r="589" spans="3:12" x14ac:dyDescent="0.2">
      <c r="C589" s="100"/>
      <c r="D589" s="7"/>
      <c r="E589" s="7"/>
      <c r="F589" s="7"/>
      <c r="G589" s="7"/>
      <c r="H589" s="7"/>
      <c r="I589" s="7"/>
      <c r="J589" s="7"/>
      <c r="K589" s="7"/>
      <c r="L589" s="7"/>
    </row>
    <row r="590" spans="3:12" x14ac:dyDescent="0.2">
      <c r="C590" s="100"/>
      <c r="D590" s="7"/>
      <c r="E590" s="7"/>
      <c r="F590" s="7"/>
      <c r="G590" s="7"/>
      <c r="H590" s="7"/>
      <c r="I590" s="7"/>
      <c r="J590" s="7"/>
      <c r="K590" s="7"/>
      <c r="L590" s="7"/>
    </row>
    <row r="591" spans="3:12" x14ac:dyDescent="0.2">
      <c r="C591" s="100"/>
      <c r="D591" s="7"/>
      <c r="E591" s="7"/>
      <c r="F591" s="7"/>
      <c r="G591" s="7"/>
      <c r="H591" s="7"/>
      <c r="I591" s="7"/>
      <c r="J591" s="7"/>
      <c r="K591" s="7"/>
      <c r="L591" s="7"/>
    </row>
    <row r="592" spans="3:12" x14ac:dyDescent="0.2">
      <c r="C592" s="100"/>
      <c r="D592" s="7"/>
      <c r="E592" s="7"/>
      <c r="F592" s="7"/>
      <c r="G592" s="7"/>
      <c r="H592" s="7"/>
      <c r="I592" s="7"/>
      <c r="J592" s="7"/>
      <c r="K592" s="7"/>
      <c r="L592" s="7"/>
    </row>
    <row r="593" spans="3:12" x14ac:dyDescent="0.2">
      <c r="C593" s="100"/>
      <c r="D593" s="7"/>
      <c r="E593" s="7"/>
      <c r="F593" s="7"/>
      <c r="G593" s="7"/>
      <c r="H593" s="7"/>
      <c r="I593" s="7"/>
      <c r="J593" s="7"/>
      <c r="K593" s="7"/>
      <c r="L593" s="7"/>
    </row>
    <row r="594" spans="3:12" x14ac:dyDescent="0.2">
      <c r="C594" s="100"/>
      <c r="D594" s="7"/>
      <c r="E594" s="7"/>
      <c r="F594" s="7"/>
      <c r="G594" s="7"/>
      <c r="H594" s="7"/>
      <c r="I594" s="7"/>
      <c r="J594" s="7"/>
      <c r="K594" s="7"/>
      <c r="L594" s="7"/>
    </row>
    <row r="595" spans="3:12" x14ac:dyDescent="0.2">
      <c r="C595" s="100"/>
      <c r="D595" s="7"/>
      <c r="E595" s="7"/>
      <c r="F595" s="7"/>
      <c r="G595" s="7"/>
      <c r="H595" s="7"/>
      <c r="I595" s="7"/>
      <c r="J595" s="7"/>
      <c r="K595" s="7"/>
      <c r="L595" s="7"/>
    </row>
    <row r="596" spans="3:12" x14ac:dyDescent="0.2">
      <c r="C596" s="100"/>
      <c r="D596" s="7"/>
      <c r="E596" s="7"/>
      <c r="F596" s="7"/>
      <c r="G596" s="7"/>
      <c r="H596" s="7"/>
      <c r="I596" s="7"/>
      <c r="J596" s="7"/>
      <c r="K596" s="7"/>
      <c r="L596" s="7"/>
    </row>
    <row r="597" spans="3:12" x14ac:dyDescent="0.2">
      <c r="C597" s="100"/>
      <c r="D597" s="7"/>
      <c r="E597" s="7"/>
      <c r="F597" s="7"/>
      <c r="G597" s="7"/>
      <c r="H597" s="7"/>
      <c r="I597" s="7"/>
      <c r="J597" s="7"/>
      <c r="K597" s="7"/>
      <c r="L597" s="7"/>
    </row>
    <row r="598" spans="3:12" x14ac:dyDescent="0.2">
      <c r="C598" s="100"/>
      <c r="D598" s="7"/>
      <c r="E598" s="7"/>
      <c r="F598" s="7"/>
      <c r="G598" s="7"/>
      <c r="H598" s="7"/>
      <c r="I598" s="7"/>
      <c r="J598" s="7"/>
      <c r="K598" s="7"/>
      <c r="L598" s="7"/>
    </row>
    <row r="599" spans="3:12" x14ac:dyDescent="0.2">
      <c r="C599" s="100"/>
      <c r="D599" s="7"/>
      <c r="E599" s="7"/>
      <c r="F599" s="7"/>
      <c r="G599" s="7"/>
      <c r="H599" s="7"/>
      <c r="I599" s="7"/>
      <c r="J599" s="7"/>
      <c r="K599" s="7"/>
      <c r="L599" s="7"/>
    </row>
    <row r="600" spans="3:12" x14ac:dyDescent="0.2">
      <c r="C600" s="100"/>
      <c r="D600" s="7"/>
      <c r="E600" s="7"/>
      <c r="F600" s="7"/>
      <c r="G600" s="7"/>
      <c r="H600" s="7"/>
      <c r="I600" s="7"/>
      <c r="J600" s="7"/>
      <c r="K600" s="7"/>
      <c r="L600" s="7"/>
    </row>
    <row r="601" spans="3:12" x14ac:dyDescent="0.2">
      <c r="C601" s="100"/>
      <c r="D601" s="7"/>
      <c r="E601" s="7"/>
      <c r="F601" s="7"/>
      <c r="G601" s="7"/>
      <c r="H601" s="7"/>
      <c r="I601" s="7"/>
      <c r="J601" s="7"/>
      <c r="K601" s="7"/>
      <c r="L601" s="7"/>
    </row>
    <row r="602" spans="3:12" x14ac:dyDescent="0.2">
      <c r="C602" s="100"/>
      <c r="D602" s="7"/>
      <c r="E602" s="7"/>
      <c r="F602" s="7"/>
      <c r="G602" s="7"/>
      <c r="H602" s="7"/>
      <c r="I602" s="7"/>
      <c r="J602" s="7"/>
      <c r="K602" s="7"/>
      <c r="L602" s="7"/>
    </row>
    <row r="603" spans="3:12" x14ac:dyDescent="0.2">
      <c r="C603" s="100"/>
      <c r="D603" s="7"/>
      <c r="E603" s="7"/>
      <c r="F603" s="7"/>
      <c r="G603" s="7"/>
      <c r="H603" s="7"/>
      <c r="I603" s="7"/>
      <c r="J603" s="7"/>
      <c r="K603" s="7"/>
      <c r="L603" s="7"/>
    </row>
    <row r="604" spans="3:12" x14ac:dyDescent="0.2">
      <c r="C604" s="100"/>
      <c r="D604" s="7"/>
      <c r="E604" s="7"/>
      <c r="F604" s="7"/>
      <c r="G604" s="7"/>
      <c r="H604" s="7"/>
      <c r="I604" s="7"/>
      <c r="J604" s="7"/>
      <c r="K604" s="7"/>
      <c r="L604" s="7"/>
    </row>
    <row r="605" spans="3:12" x14ac:dyDescent="0.2">
      <c r="C605" s="100"/>
      <c r="D605" s="7"/>
      <c r="E605" s="7"/>
      <c r="F605" s="7"/>
      <c r="G605" s="7"/>
      <c r="H605" s="7"/>
      <c r="I605" s="7"/>
      <c r="J605" s="7"/>
      <c r="K605" s="7"/>
      <c r="L605" s="7"/>
    </row>
    <row r="606" spans="3:12" x14ac:dyDescent="0.2">
      <c r="C606" s="100"/>
      <c r="D606" s="7"/>
      <c r="E606" s="7"/>
      <c r="F606" s="7"/>
      <c r="G606" s="7"/>
      <c r="H606" s="7"/>
      <c r="I606" s="7"/>
      <c r="J606" s="7"/>
      <c r="K606" s="7"/>
      <c r="L606" s="7"/>
    </row>
    <row r="607" spans="3:12" x14ac:dyDescent="0.2">
      <c r="C607" s="100"/>
      <c r="D607" s="7"/>
      <c r="E607" s="7"/>
      <c r="F607" s="7"/>
      <c r="G607" s="7"/>
      <c r="H607" s="7"/>
      <c r="I607" s="7"/>
      <c r="J607" s="7"/>
      <c r="K607" s="7"/>
      <c r="L607" s="7"/>
    </row>
    <row r="608" spans="3:12" x14ac:dyDescent="0.2">
      <c r="C608" s="100"/>
      <c r="D608" s="7"/>
      <c r="E608" s="7"/>
      <c r="F608" s="7"/>
      <c r="G608" s="7"/>
      <c r="H608" s="7"/>
      <c r="I608" s="7"/>
      <c r="J608" s="7"/>
      <c r="K608" s="7"/>
      <c r="L608" s="7"/>
    </row>
    <row r="609" spans="3:12" x14ac:dyDescent="0.2">
      <c r="C609" s="100"/>
      <c r="D609" s="7"/>
      <c r="E609" s="7"/>
      <c r="F609" s="7"/>
      <c r="G609" s="7"/>
      <c r="H609" s="7"/>
      <c r="I609" s="7"/>
      <c r="J609" s="7"/>
      <c r="K609" s="7"/>
      <c r="L609" s="7"/>
    </row>
    <row r="610" spans="3:12" x14ac:dyDescent="0.2">
      <c r="C610" s="100"/>
      <c r="D610" s="7"/>
      <c r="E610" s="7"/>
      <c r="F610" s="7"/>
      <c r="G610" s="7"/>
      <c r="H610" s="7"/>
      <c r="I610" s="7"/>
      <c r="J610" s="7"/>
      <c r="K610" s="7"/>
      <c r="L610" s="7"/>
    </row>
    <row r="611" spans="3:12" x14ac:dyDescent="0.2">
      <c r="C611" s="100"/>
      <c r="D611" s="7"/>
      <c r="E611" s="7"/>
      <c r="F611" s="7"/>
      <c r="G611" s="7"/>
      <c r="H611" s="7"/>
      <c r="I611" s="7"/>
      <c r="J611" s="7"/>
      <c r="K611" s="7"/>
      <c r="L611" s="7"/>
    </row>
    <row r="612" spans="3:12" x14ac:dyDescent="0.2">
      <c r="C612" s="100"/>
      <c r="D612" s="7"/>
      <c r="E612" s="7"/>
      <c r="F612" s="7"/>
      <c r="G612" s="7"/>
      <c r="H612" s="7"/>
      <c r="I612" s="7"/>
      <c r="J612" s="7"/>
      <c r="K612" s="7"/>
      <c r="L612" s="7"/>
    </row>
    <row r="613" spans="3:12" x14ac:dyDescent="0.2">
      <c r="C613" s="100"/>
      <c r="D613" s="7"/>
      <c r="E613" s="7"/>
      <c r="F613" s="7"/>
      <c r="G613" s="7"/>
      <c r="H613" s="7"/>
      <c r="I613" s="7"/>
      <c r="J613" s="7"/>
      <c r="K613" s="7"/>
      <c r="L613" s="7"/>
    </row>
    <row r="614" spans="3:12" x14ac:dyDescent="0.2">
      <c r="C614" s="100"/>
      <c r="D614" s="7"/>
      <c r="E614" s="7"/>
      <c r="F614" s="7"/>
      <c r="G614" s="7"/>
      <c r="H614" s="7"/>
      <c r="I614" s="7"/>
      <c r="J614" s="7"/>
      <c r="K614" s="7"/>
      <c r="L614" s="7"/>
    </row>
    <row r="615" spans="3:12" x14ac:dyDescent="0.2">
      <c r="C615" s="100"/>
      <c r="D615" s="7"/>
      <c r="E615" s="7"/>
      <c r="F615" s="7"/>
      <c r="G615" s="7"/>
      <c r="H615" s="7"/>
      <c r="I615" s="7"/>
      <c r="J615" s="7"/>
      <c r="K615" s="7"/>
      <c r="L615" s="7"/>
    </row>
    <row r="616" spans="3:12" x14ac:dyDescent="0.2">
      <c r="C616" s="100"/>
      <c r="D616" s="7"/>
      <c r="E616" s="7"/>
      <c r="F616" s="7"/>
      <c r="G616" s="7"/>
      <c r="H616" s="7"/>
      <c r="I616" s="7"/>
      <c r="J616" s="7"/>
      <c r="K616" s="7"/>
      <c r="L616" s="7"/>
    </row>
    <row r="617" spans="3:12" x14ac:dyDescent="0.2">
      <c r="C617" s="100"/>
      <c r="D617" s="7"/>
      <c r="E617" s="7"/>
      <c r="F617" s="7"/>
      <c r="G617" s="7"/>
      <c r="H617" s="7"/>
      <c r="I617" s="7"/>
      <c r="J617" s="7"/>
      <c r="K617" s="7"/>
      <c r="L617" s="7"/>
    </row>
    <row r="618" spans="3:12" x14ac:dyDescent="0.2">
      <c r="C618" s="100"/>
      <c r="D618" s="7"/>
      <c r="E618" s="7"/>
      <c r="F618" s="7"/>
      <c r="G618" s="7"/>
      <c r="H618" s="7"/>
      <c r="I618" s="7"/>
      <c r="J618" s="7"/>
      <c r="K618" s="7"/>
      <c r="L618" s="7"/>
    </row>
    <row r="619" spans="3:12" x14ac:dyDescent="0.2">
      <c r="C619" s="100"/>
      <c r="D619" s="7"/>
      <c r="E619" s="7"/>
      <c r="F619" s="7"/>
      <c r="G619" s="7"/>
      <c r="H619" s="7"/>
      <c r="I619" s="7"/>
      <c r="J619" s="7"/>
      <c r="K619" s="7"/>
      <c r="L619" s="7"/>
    </row>
    <row r="620" spans="3:12" x14ac:dyDescent="0.2">
      <c r="C620" s="100"/>
      <c r="D620" s="7"/>
      <c r="E620" s="7"/>
      <c r="F620" s="7"/>
      <c r="G620" s="7"/>
      <c r="H620" s="7"/>
      <c r="I620" s="7"/>
      <c r="J620" s="7"/>
      <c r="K620" s="7"/>
      <c r="L620" s="7"/>
    </row>
    <row r="621" spans="3:12" x14ac:dyDescent="0.2">
      <c r="C621" s="100"/>
      <c r="D621" s="7"/>
      <c r="E621" s="7"/>
      <c r="F621" s="7"/>
      <c r="G621" s="7"/>
      <c r="H621" s="7"/>
      <c r="I621" s="7"/>
      <c r="J621" s="7"/>
      <c r="K621" s="7"/>
      <c r="L621" s="7"/>
    </row>
    <row r="622" spans="3:12" x14ac:dyDescent="0.2">
      <c r="C622" s="100"/>
      <c r="D622" s="7"/>
      <c r="E622" s="7"/>
      <c r="F622" s="7"/>
      <c r="G622" s="7"/>
      <c r="H622" s="7"/>
      <c r="I622" s="7"/>
      <c r="J622" s="7"/>
      <c r="K622" s="7"/>
      <c r="L622" s="7"/>
    </row>
    <row r="623" spans="3:12" x14ac:dyDescent="0.2">
      <c r="C623" s="100"/>
      <c r="D623" s="7"/>
      <c r="E623" s="7"/>
      <c r="F623" s="7"/>
      <c r="G623" s="7"/>
      <c r="H623" s="7"/>
      <c r="I623" s="7"/>
      <c r="J623" s="7"/>
      <c r="K623" s="7"/>
      <c r="L623" s="7"/>
    </row>
    <row r="624" spans="3:12" x14ac:dyDescent="0.2">
      <c r="C624" s="100"/>
      <c r="D624" s="7"/>
      <c r="E624" s="7"/>
      <c r="F624" s="7"/>
      <c r="G624" s="7"/>
      <c r="H624" s="7"/>
      <c r="I624" s="7"/>
      <c r="J624" s="7"/>
      <c r="K624" s="7"/>
      <c r="L624" s="7"/>
    </row>
    <row r="625" spans="3:12" x14ac:dyDescent="0.2">
      <c r="C625" s="100"/>
      <c r="D625" s="7"/>
      <c r="E625" s="7"/>
      <c r="F625" s="7"/>
      <c r="G625" s="7"/>
      <c r="H625" s="7"/>
      <c r="I625" s="7"/>
      <c r="J625" s="7"/>
      <c r="K625" s="7"/>
      <c r="L625" s="7"/>
    </row>
    <row r="626" spans="3:12" x14ac:dyDescent="0.2">
      <c r="C626" s="100"/>
      <c r="D626" s="7"/>
      <c r="E626" s="7"/>
      <c r="F626" s="7"/>
      <c r="G626" s="7"/>
      <c r="H626" s="7"/>
      <c r="I626" s="7"/>
      <c r="J626" s="7"/>
      <c r="K626" s="7"/>
      <c r="L626" s="7"/>
    </row>
    <row r="627" spans="3:12" x14ac:dyDescent="0.2">
      <c r="C627" s="100"/>
      <c r="D627" s="7"/>
      <c r="E627" s="7"/>
      <c r="F627" s="7"/>
      <c r="G627" s="7"/>
      <c r="H627" s="7"/>
      <c r="I627" s="7"/>
      <c r="J627" s="7"/>
      <c r="K627" s="7"/>
      <c r="L627" s="7"/>
    </row>
    <row r="628" spans="3:12" x14ac:dyDescent="0.2">
      <c r="C628" s="100"/>
      <c r="D628" s="7"/>
      <c r="E628" s="7"/>
      <c r="F628" s="7"/>
      <c r="G628" s="7"/>
      <c r="H628" s="7"/>
      <c r="I628" s="7"/>
      <c r="J628" s="7"/>
      <c r="K628" s="7"/>
      <c r="L628" s="7"/>
    </row>
    <row r="629" spans="3:12" x14ac:dyDescent="0.2">
      <c r="C629" s="100"/>
      <c r="D629" s="7"/>
      <c r="E629" s="7"/>
      <c r="F629" s="7"/>
      <c r="G629" s="7"/>
      <c r="H629" s="7"/>
      <c r="I629" s="7"/>
      <c r="J629" s="7"/>
      <c r="K629" s="7"/>
      <c r="L629" s="7"/>
    </row>
    <row r="630" spans="3:12" x14ac:dyDescent="0.2">
      <c r="C630" s="100"/>
      <c r="D630" s="7"/>
      <c r="E630" s="7"/>
      <c r="F630" s="7"/>
      <c r="G630" s="7"/>
      <c r="H630" s="7"/>
      <c r="I630" s="7"/>
      <c r="J630" s="7"/>
      <c r="K630" s="7"/>
      <c r="L630" s="7"/>
    </row>
    <row r="631" spans="3:12" x14ac:dyDescent="0.2">
      <c r="C631" s="100"/>
      <c r="D631" s="7"/>
      <c r="E631" s="7"/>
      <c r="F631" s="7"/>
      <c r="G631" s="7"/>
      <c r="H631" s="7"/>
      <c r="I631" s="7"/>
      <c r="J631" s="7"/>
      <c r="K631" s="7"/>
      <c r="L631" s="7"/>
    </row>
    <row r="632" spans="3:12" x14ac:dyDescent="0.2">
      <c r="C632" s="100"/>
      <c r="D632" s="7"/>
      <c r="E632" s="7"/>
      <c r="F632" s="7"/>
      <c r="G632" s="7"/>
      <c r="H632" s="7"/>
      <c r="I632" s="7"/>
      <c r="J632" s="7"/>
      <c r="K632" s="7"/>
      <c r="L632" s="7"/>
    </row>
    <row r="633" spans="3:12" x14ac:dyDescent="0.2">
      <c r="C633" s="100"/>
      <c r="D633" s="7"/>
      <c r="E633" s="7"/>
      <c r="F633" s="7"/>
      <c r="G633" s="7"/>
      <c r="H633" s="7"/>
      <c r="I633" s="7"/>
      <c r="J633" s="7"/>
      <c r="K633" s="7"/>
      <c r="L633" s="7"/>
    </row>
    <row r="634" spans="3:12" x14ac:dyDescent="0.2">
      <c r="C634" s="100"/>
      <c r="D634" s="7"/>
      <c r="E634" s="7"/>
      <c r="F634" s="7"/>
      <c r="G634" s="7"/>
      <c r="H634" s="7"/>
      <c r="I634" s="7"/>
      <c r="J634" s="7"/>
      <c r="K634" s="7"/>
      <c r="L634" s="7"/>
    </row>
    <row r="635" spans="3:12" x14ac:dyDescent="0.2">
      <c r="C635" s="100"/>
      <c r="D635" s="7"/>
      <c r="E635" s="7"/>
      <c r="F635" s="7"/>
      <c r="G635" s="7"/>
      <c r="H635" s="7"/>
      <c r="I635" s="7"/>
      <c r="J635" s="7"/>
      <c r="K635" s="7"/>
      <c r="L635" s="7"/>
    </row>
    <row r="636" spans="3:12" x14ac:dyDescent="0.2">
      <c r="C636" s="100"/>
      <c r="D636" s="7"/>
      <c r="E636" s="7"/>
      <c r="F636" s="7"/>
      <c r="G636" s="7"/>
      <c r="H636" s="7"/>
      <c r="I636" s="7"/>
      <c r="J636" s="7"/>
      <c r="K636" s="7"/>
      <c r="L636" s="7"/>
    </row>
    <row r="637" spans="3:12" x14ac:dyDescent="0.2">
      <c r="C637" s="100"/>
      <c r="D637" s="7"/>
      <c r="E637" s="7"/>
      <c r="F637" s="7"/>
      <c r="G637" s="7"/>
      <c r="H637" s="7"/>
      <c r="I637" s="7"/>
      <c r="J637" s="7"/>
      <c r="K637" s="7"/>
      <c r="L637" s="7"/>
    </row>
    <row r="638" spans="3:12" x14ac:dyDescent="0.2">
      <c r="C638" s="100"/>
      <c r="D638" s="7"/>
      <c r="E638" s="7"/>
      <c r="F638" s="7"/>
      <c r="G638" s="7"/>
      <c r="H638" s="7"/>
      <c r="I638" s="7"/>
      <c r="J638" s="7"/>
      <c r="K638" s="7"/>
      <c r="L638" s="7"/>
    </row>
    <row r="639" spans="3:12" x14ac:dyDescent="0.2">
      <c r="C639" s="100"/>
      <c r="D639" s="7"/>
      <c r="E639" s="7"/>
      <c r="F639" s="7"/>
      <c r="G639" s="7"/>
      <c r="H639" s="7"/>
      <c r="I639" s="7"/>
      <c r="J639" s="7"/>
      <c r="K639" s="7"/>
      <c r="L639" s="7"/>
    </row>
    <row r="640" spans="3:12" x14ac:dyDescent="0.2">
      <c r="C640" s="100"/>
      <c r="D640" s="7"/>
      <c r="E640" s="7"/>
      <c r="F640" s="7"/>
      <c r="G640" s="7"/>
      <c r="H640" s="7"/>
      <c r="I640" s="7"/>
      <c r="J640" s="7"/>
      <c r="K640" s="7"/>
      <c r="L640" s="7"/>
    </row>
    <row r="641" spans="3:12" x14ac:dyDescent="0.2">
      <c r="C641" s="100"/>
      <c r="D641" s="7"/>
      <c r="E641" s="7"/>
      <c r="F641" s="7"/>
      <c r="G641" s="7"/>
      <c r="H641" s="7"/>
      <c r="I641" s="7"/>
      <c r="J641" s="7"/>
      <c r="K641" s="7"/>
      <c r="L641" s="7"/>
    </row>
    <row r="642" spans="3:12" x14ac:dyDescent="0.2">
      <c r="C642" s="100"/>
      <c r="D642" s="7"/>
      <c r="E642" s="7"/>
      <c r="F642" s="7"/>
      <c r="G642" s="7"/>
      <c r="H642" s="7"/>
      <c r="I642" s="7"/>
      <c r="J642" s="7"/>
      <c r="K642" s="7"/>
      <c r="L642" s="7"/>
    </row>
    <row r="643" spans="3:12" x14ac:dyDescent="0.2">
      <c r="C643" s="100"/>
      <c r="D643" s="7"/>
      <c r="E643" s="7"/>
      <c r="F643" s="7"/>
      <c r="G643" s="7"/>
      <c r="H643" s="7"/>
      <c r="I643" s="7"/>
      <c r="J643" s="7"/>
      <c r="K643" s="7"/>
      <c r="L643" s="7"/>
    </row>
    <row r="644" spans="3:12" x14ac:dyDescent="0.2">
      <c r="C644" s="100"/>
      <c r="D644" s="7"/>
      <c r="E644" s="7"/>
      <c r="F644" s="7"/>
      <c r="G644" s="7"/>
      <c r="H644" s="7"/>
      <c r="I644" s="7"/>
      <c r="J644" s="7"/>
      <c r="K644" s="7"/>
      <c r="L644" s="7"/>
    </row>
    <row r="645" spans="3:12" x14ac:dyDescent="0.2">
      <c r="C645" s="100"/>
      <c r="D645" s="7"/>
      <c r="E645" s="7"/>
      <c r="F645" s="7"/>
      <c r="G645" s="7"/>
      <c r="H645" s="7"/>
      <c r="I645" s="7"/>
      <c r="J645" s="7"/>
      <c r="K645" s="7"/>
      <c r="L645" s="7"/>
    </row>
    <row r="646" spans="3:12" x14ac:dyDescent="0.2">
      <c r="C646" s="100"/>
      <c r="D646" s="7"/>
      <c r="E646" s="7"/>
      <c r="F646" s="7"/>
      <c r="G646" s="7"/>
      <c r="H646" s="7"/>
      <c r="I646" s="7"/>
      <c r="J646" s="7"/>
      <c r="K646" s="7"/>
      <c r="L646" s="7"/>
    </row>
    <row r="647" spans="3:12" x14ac:dyDescent="0.2">
      <c r="C647" s="100"/>
      <c r="D647" s="7"/>
      <c r="E647" s="7"/>
      <c r="F647" s="7"/>
      <c r="G647" s="7"/>
      <c r="H647" s="7"/>
      <c r="I647" s="7"/>
      <c r="J647" s="7"/>
      <c r="K647" s="7"/>
      <c r="L647" s="7"/>
    </row>
    <row r="648" spans="3:12" x14ac:dyDescent="0.2">
      <c r="C648" s="100"/>
      <c r="D648" s="7"/>
      <c r="E648" s="7"/>
      <c r="F648" s="7"/>
      <c r="G648" s="7"/>
      <c r="H648" s="7"/>
      <c r="I648" s="7"/>
      <c r="J648" s="7"/>
      <c r="K648" s="7"/>
      <c r="L648" s="7"/>
    </row>
    <row r="649" spans="3:12" x14ac:dyDescent="0.2">
      <c r="C649" s="100"/>
      <c r="D649" s="7"/>
      <c r="E649" s="7"/>
      <c r="F649" s="7"/>
      <c r="G649" s="7"/>
      <c r="H649" s="7"/>
      <c r="I649" s="7"/>
      <c r="J649" s="7"/>
      <c r="K649" s="7"/>
      <c r="L649" s="7"/>
    </row>
    <row r="650" spans="3:12" x14ac:dyDescent="0.2">
      <c r="C650" s="100"/>
      <c r="D650" s="7"/>
      <c r="E650" s="7"/>
      <c r="F650" s="7"/>
      <c r="G650" s="7"/>
      <c r="H650" s="7"/>
      <c r="I650" s="7"/>
      <c r="J650" s="7"/>
      <c r="K650" s="7"/>
      <c r="L650" s="7"/>
    </row>
    <row r="651" spans="3:12" x14ac:dyDescent="0.2">
      <c r="C651" s="100"/>
      <c r="D651" s="7"/>
      <c r="E651" s="7"/>
      <c r="F651" s="7"/>
      <c r="G651" s="7"/>
      <c r="H651" s="7"/>
      <c r="I651" s="7"/>
      <c r="J651" s="7"/>
      <c r="K651" s="7"/>
      <c r="L651" s="7"/>
    </row>
    <row r="652" spans="3:12" x14ac:dyDescent="0.2">
      <c r="C652" s="100"/>
      <c r="D652" s="7"/>
      <c r="E652" s="7"/>
      <c r="F652" s="7"/>
      <c r="G652" s="7"/>
      <c r="H652" s="7"/>
      <c r="I652" s="7"/>
      <c r="J652" s="7"/>
      <c r="K652" s="7"/>
      <c r="L652" s="7"/>
    </row>
    <row r="653" spans="3:12" x14ac:dyDescent="0.2">
      <c r="C653" s="100"/>
      <c r="D653" s="7"/>
      <c r="E653" s="7"/>
      <c r="F653" s="7"/>
      <c r="G653" s="7"/>
      <c r="H653" s="7"/>
      <c r="I653" s="7"/>
      <c r="J653" s="7"/>
      <c r="K653" s="7"/>
      <c r="L653" s="7"/>
    </row>
    <row r="654" spans="3:12" x14ac:dyDescent="0.2">
      <c r="C654" s="100"/>
      <c r="D654" s="7"/>
      <c r="E654" s="7"/>
      <c r="F654" s="7"/>
      <c r="G654" s="7"/>
      <c r="H654" s="7"/>
      <c r="I654" s="7"/>
      <c r="J654" s="7"/>
      <c r="K654" s="7"/>
      <c r="L654" s="7"/>
    </row>
    <row r="655" spans="3:12" x14ac:dyDescent="0.2">
      <c r="C655" s="100"/>
      <c r="D655" s="7"/>
      <c r="E655" s="7"/>
      <c r="F655" s="7"/>
      <c r="G655" s="7"/>
      <c r="H655" s="7"/>
      <c r="I655" s="7"/>
      <c r="J655" s="7"/>
      <c r="K655" s="7"/>
      <c r="L655" s="7"/>
    </row>
    <row r="656" spans="3:12" x14ac:dyDescent="0.2">
      <c r="C656" s="100"/>
      <c r="D656" s="7"/>
      <c r="E656" s="7"/>
      <c r="F656" s="7"/>
      <c r="G656" s="7"/>
      <c r="H656" s="7"/>
      <c r="I656" s="7"/>
      <c r="J656" s="7"/>
      <c r="K656" s="7"/>
      <c r="L656" s="7"/>
    </row>
    <row r="657" spans="3:12" x14ac:dyDescent="0.2">
      <c r="C657" s="100"/>
      <c r="D657" s="7"/>
      <c r="E657" s="7"/>
      <c r="F657" s="7"/>
      <c r="G657" s="7"/>
      <c r="H657" s="7"/>
      <c r="I657" s="7"/>
      <c r="J657" s="7"/>
      <c r="K657" s="7"/>
      <c r="L657" s="7"/>
    </row>
    <row r="658" spans="3:12" x14ac:dyDescent="0.2">
      <c r="C658" s="100"/>
      <c r="D658" s="7"/>
      <c r="E658" s="7"/>
      <c r="F658" s="7"/>
      <c r="G658" s="7"/>
      <c r="H658" s="7"/>
      <c r="I658" s="7"/>
      <c r="J658" s="7"/>
      <c r="K658" s="7"/>
      <c r="L658" s="7"/>
    </row>
    <row r="659" spans="3:12" x14ac:dyDescent="0.2">
      <c r="C659" s="100"/>
      <c r="D659" s="7"/>
      <c r="E659" s="7"/>
      <c r="F659" s="7"/>
      <c r="G659" s="7"/>
      <c r="H659" s="7"/>
      <c r="I659" s="7"/>
      <c r="J659" s="7"/>
      <c r="K659" s="7"/>
      <c r="L659" s="7"/>
    </row>
    <row r="660" spans="3:12" x14ac:dyDescent="0.2">
      <c r="C660" s="100"/>
      <c r="D660" s="7"/>
      <c r="E660" s="7"/>
      <c r="F660" s="7"/>
      <c r="G660" s="7"/>
      <c r="H660" s="7"/>
      <c r="I660" s="7"/>
      <c r="J660" s="7"/>
      <c r="K660" s="7"/>
      <c r="L660" s="7"/>
    </row>
    <row r="661" spans="3:12" x14ac:dyDescent="0.2">
      <c r="C661" s="100"/>
      <c r="D661" s="7"/>
      <c r="E661" s="7"/>
      <c r="F661" s="7"/>
      <c r="G661" s="7"/>
      <c r="H661" s="7"/>
      <c r="I661" s="7"/>
      <c r="J661" s="7"/>
      <c r="K661" s="7"/>
      <c r="L661" s="7"/>
    </row>
    <row r="662" spans="3:12" x14ac:dyDescent="0.2">
      <c r="C662" s="100"/>
      <c r="D662" s="7"/>
      <c r="E662" s="7"/>
      <c r="F662" s="7"/>
      <c r="G662" s="7"/>
      <c r="H662" s="7"/>
      <c r="I662" s="7"/>
      <c r="J662" s="7"/>
      <c r="K662" s="7"/>
      <c r="L662" s="7"/>
    </row>
    <row r="663" spans="3:12" x14ac:dyDescent="0.2">
      <c r="C663" s="100"/>
      <c r="D663" s="7"/>
      <c r="E663" s="7"/>
      <c r="F663" s="7"/>
      <c r="G663" s="7"/>
      <c r="H663" s="7"/>
      <c r="I663" s="7"/>
      <c r="J663" s="7"/>
      <c r="K663" s="7"/>
      <c r="L663" s="7"/>
    </row>
    <row r="664" spans="3:12" x14ac:dyDescent="0.2">
      <c r="C664" s="100"/>
      <c r="D664" s="7"/>
      <c r="E664" s="7"/>
      <c r="F664" s="7"/>
      <c r="G664" s="7"/>
      <c r="H664" s="7"/>
      <c r="I664" s="7"/>
      <c r="J664" s="7"/>
      <c r="K664" s="7"/>
      <c r="L664" s="7"/>
    </row>
    <row r="665" spans="3:12" x14ac:dyDescent="0.2">
      <c r="C665" s="100"/>
      <c r="D665" s="7"/>
      <c r="E665" s="7"/>
      <c r="F665" s="7"/>
      <c r="G665" s="7"/>
      <c r="H665" s="7"/>
      <c r="I665" s="7"/>
      <c r="J665" s="7"/>
      <c r="K665" s="7"/>
      <c r="L665" s="7"/>
    </row>
    <row r="666" spans="3:12" x14ac:dyDescent="0.2">
      <c r="C666" s="100"/>
      <c r="D666" s="7"/>
      <c r="E666" s="7"/>
      <c r="F666" s="7"/>
      <c r="G666" s="7"/>
      <c r="H666" s="7"/>
      <c r="I666" s="7"/>
      <c r="J666" s="7"/>
      <c r="K666" s="7"/>
      <c r="L666" s="7"/>
    </row>
    <row r="667" spans="3:12" x14ac:dyDescent="0.2">
      <c r="C667" s="100"/>
      <c r="D667" s="7"/>
      <c r="E667" s="7"/>
      <c r="F667" s="7"/>
      <c r="G667" s="7"/>
      <c r="H667" s="7"/>
      <c r="I667" s="7"/>
      <c r="J667" s="7"/>
      <c r="K667" s="7"/>
      <c r="L667" s="7"/>
    </row>
    <row r="668" spans="3:12" x14ac:dyDescent="0.2">
      <c r="C668" s="100"/>
      <c r="D668" s="7"/>
      <c r="E668" s="7"/>
      <c r="F668" s="7"/>
      <c r="G668" s="7"/>
      <c r="H668" s="7"/>
      <c r="I668" s="7"/>
      <c r="J668" s="7"/>
      <c r="K668" s="7"/>
      <c r="L668" s="7"/>
    </row>
    <row r="669" spans="3:12" x14ac:dyDescent="0.2">
      <c r="C669" s="100"/>
      <c r="D669" s="7"/>
      <c r="E669" s="7"/>
      <c r="F669" s="7"/>
      <c r="G669" s="7"/>
      <c r="H669" s="7"/>
      <c r="I669" s="7"/>
      <c r="J669" s="7"/>
      <c r="K669" s="7"/>
      <c r="L669" s="7"/>
    </row>
    <row r="670" spans="3:12" x14ac:dyDescent="0.2">
      <c r="C670" s="100"/>
      <c r="D670" s="7"/>
      <c r="E670" s="7"/>
      <c r="F670" s="7"/>
      <c r="G670" s="7"/>
      <c r="H670" s="7"/>
      <c r="I670" s="7"/>
      <c r="J670" s="7"/>
      <c r="K670" s="7"/>
      <c r="L670" s="7"/>
    </row>
    <row r="671" spans="3:12" x14ac:dyDescent="0.2">
      <c r="C671" s="100"/>
      <c r="D671" s="7"/>
      <c r="E671" s="7"/>
      <c r="F671" s="7"/>
      <c r="G671" s="7"/>
      <c r="H671" s="7"/>
      <c r="I671" s="7"/>
      <c r="J671" s="7"/>
      <c r="K671" s="7"/>
      <c r="L671" s="7"/>
    </row>
    <row r="672" spans="3:12" x14ac:dyDescent="0.2">
      <c r="C672" s="100"/>
      <c r="D672" s="7"/>
      <c r="E672" s="7"/>
      <c r="F672" s="7"/>
      <c r="G672" s="7"/>
      <c r="H672" s="7"/>
      <c r="I672" s="7"/>
      <c r="J672" s="7"/>
      <c r="K672" s="7"/>
      <c r="L672" s="7"/>
    </row>
    <row r="673" spans="3:12" x14ac:dyDescent="0.2">
      <c r="C673" s="100"/>
      <c r="D673" s="7"/>
      <c r="E673" s="7"/>
      <c r="F673" s="7"/>
      <c r="G673" s="7"/>
      <c r="H673" s="7"/>
      <c r="I673" s="7"/>
      <c r="J673" s="7"/>
      <c r="K673" s="7"/>
      <c r="L673" s="7"/>
    </row>
    <row r="674" spans="3:12" x14ac:dyDescent="0.2">
      <c r="C674" s="100"/>
      <c r="D674" s="7"/>
      <c r="E674" s="7"/>
      <c r="F674" s="7"/>
      <c r="G674" s="7"/>
      <c r="H674" s="7"/>
      <c r="I674" s="7"/>
      <c r="J674" s="7"/>
      <c r="K674" s="7"/>
      <c r="L674" s="7"/>
    </row>
    <row r="675" spans="3:12" x14ac:dyDescent="0.2">
      <c r="C675" s="100"/>
      <c r="D675" s="7"/>
      <c r="E675" s="7"/>
      <c r="F675" s="7"/>
      <c r="G675" s="7"/>
      <c r="H675" s="7"/>
      <c r="I675" s="7"/>
      <c r="J675" s="7"/>
      <c r="K675" s="7"/>
      <c r="L675" s="7"/>
    </row>
    <row r="676" spans="3:12" x14ac:dyDescent="0.2">
      <c r="C676" s="100"/>
      <c r="D676" s="7"/>
      <c r="E676" s="7"/>
      <c r="F676" s="7"/>
      <c r="G676" s="7"/>
      <c r="H676" s="7"/>
      <c r="I676" s="7"/>
      <c r="J676" s="7"/>
      <c r="K676" s="7"/>
      <c r="L676" s="7"/>
    </row>
    <row r="677" spans="3:12" x14ac:dyDescent="0.2">
      <c r="C677" s="100"/>
      <c r="D677" s="7"/>
      <c r="E677" s="7"/>
      <c r="F677" s="7"/>
      <c r="G677" s="7"/>
      <c r="H677" s="7"/>
      <c r="I677" s="7"/>
      <c r="J677" s="7"/>
      <c r="K677" s="7"/>
      <c r="L677" s="7"/>
    </row>
    <row r="678" spans="3:12" x14ac:dyDescent="0.2">
      <c r="C678" s="100"/>
      <c r="D678" s="7"/>
      <c r="E678" s="7"/>
      <c r="F678" s="7"/>
      <c r="G678" s="7"/>
      <c r="H678" s="7"/>
      <c r="I678" s="7"/>
      <c r="J678" s="7"/>
      <c r="K678" s="7"/>
      <c r="L678" s="7"/>
    </row>
    <row r="679" spans="3:12" x14ac:dyDescent="0.2">
      <c r="C679" s="100"/>
      <c r="D679" s="7"/>
      <c r="E679" s="7"/>
      <c r="F679" s="7"/>
      <c r="G679" s="7"/>
      <c r="H679" s="7"/>
      <c r="I679" s="7"/>
      <c r="J679" s="7"/>
      <c r="K679" s="7"/>
      <c r="L679" s="7"/>
    </row>
    <row r="680" spans="3:12" x14ac:dyDescent="0.2">
      <c r="C680" s="100"/>
      <c r="D680" s="7"/>
      <c r="E680" s="7"/>
      <c r="F680" s="7"/>
      <c r="G680" s="7"/>
      <c r="H680" s="7"/>
      <c r="I680" s="7"/>
      <c r="J680" s="7"/>
      <c r="K680" s="7"/>
      <c r="L680" s="7"/>
    </row>
    <row r="681" spans="3:12" x14ac:dyDescent="0.2">
      <c r="C681" s="100"/>
      <c r="D681" s="7"/>
      <c r="E681" s="7"/>
      <c r="F681" s="7"/>
      <c r="G681" s="7"/>
      <c r="H681" s="7"/>
      <c r="I681" s="7"/>
      <c r="J681" s="7"/>
      <c r="K681" s="7"/>
      <c r="L681" s="7"/>
    </row>
    <row r="682" spans="3:12" x14ac:dyDescent="0.2">
      <c r="C682" s="100"/>
      <c r="D682" s="7"/>
      <c r="E682" s="7"/>
      <c r="F682" s="7"/>
      <c r="G682" s="7"/>
      <c r="H682" s="7"/>
      <c r="I682" s="7"/>
      <c r="J682" s="7"/>
      <c r="K682" s="7"/>
      <c r="L682" s="7"/>
    </row>
    <row r="683" spans="3:12" x14ac:dyDescent="0.2">
      <c r="C683" s="100"/>
      <c r="D683" s="7"/>
      <c r="E683" s="7"/>
      <c r="F683" s="7"/>
      <c r="G683" s="7"/>
      <c r="H683" s="7"/>
      <c r="I683" s="7"/>
      <c r="J683" s="7"/>
      <c r="K683" s="7"/>
      <c r="L683" s="7"/>
    </row>
    <row r="684" spans="3:12" x14ac:dyDescent="0.2">
      <c r="C684" s="100"/>
      <c r="D684" s="7"/>
      <c r="E684" s="7"/>
      <c r="F684" s="7"/>
      <c r="G684" s="7"/>
      <c r="H684" s="7"/>
      <c r="I684" s="7"/>
      <c r="J684" s="7"/>
      <c r="K684" s="7"/>
      <c r="L684" s="7"/>
    </row>
    <row r="685" spans="3:12" x14ac:dyDescent="0.2">
      <c r="C685" s="100"/>
      <c r="D685" s="7"/>
      <c r="E685" s="7"/>
      <c r="F685" s="7"/>
      <c r="G685" s="7"/>
      <c r="H685" s="7"/>
      <c r="I685" s="7"/>
      <c r="J685" s="7"/>
      <c r="K685" s="7"/>
      <c r="L685" s="7"/>
    </row>
    <row r="686" spans="3:12" x14ac:dyDescent="0.2">
      <c r="C686" s="100"/>
      <c r="D686" s="7"/>
      <c r="E686" s="7"/>
      <c r="F686" s="7"/>
      <c r="G686" s="7"/>
      <c r="H686" s="7"/>
      <c r="I686" s="7"/>
      <c r="J686" s="7"/>
      <c r="K686" s="7"/>
      <c r="L686" s="7"/>
    </row>
    <row r="687" spans="3:12" x14ac:dyDescent="0.2">
      <c r="C687" s="100"/>
      <c r="D687" s="7"/>
      <c r="E687" s="7"/>
      <c r="F687" s="7"/>
      <c r="G687" s="7"/>
      <c r="H687" s="7"/>
      <c r="I687" s="7"/>
      <c r="J687" s="7"/>
      <c r="K687" s="7"/>
      <c r="L687" s="7"/>
    </row>
    <row r="688" spans="3:12" x14ac:dyDescent="0.2">
      <c r="C688" s="100"/>
      <c r="D688" s="7"/>
      <c r="E688" s="7"/>
      <c r="F688" s="7"/>
      <c r="G688" s="7"/>
      <c r="H688" s="7"/>
      <c r="I688" s="7"/>
      <c r="J688" s="7"/>
      <c r="K688" s="7"/>
      <c r="L688" s="7"/>
    </row>
    <row r="689" spans="3:12" x14ac:dyDescent="0.2">
      <c r="C689" s="100"/>
      <c r="D689" s="7"/>
      <c r="E689" s="7"/>
      <c r="F689" s="7"/>
      <c r="G689" s="7"/>
      <c r="H689" s="7"/>
      <c r="I689" s="7"/>
      <c r="J689" s="7"/>
      <c r="K689" s="7"/>
      <c r="L689" s="7"/>
    </row>
    <row r="690" spans="3:12" x14ac:dyDescent="0.2">
      <c r="C690" s="100"/>
      <c r="D690" s="7"/>
      <c r="E690" s="7"/>
      <c r="F690" s="7"/>
      <c r="G690" s="7"/>
      <c r="H690" s="7"/>
      <c r="I690" s="7"/>
      <c r="J690" s="7"/>
      <c r="K690" s="7"/>
      <c r="L690" s="7"/>
    </row>
    <row r="691" spans="3:12" x14ac:dyDescent="0.2">
      <c r="C691" s="100"/>
      <c r="D691" s="7"/>
      <c r="E691" s="7"/>
      <c r="F691" s="7"/>
      <c r="G691" s="7"/>
      <c r="H691" s="7"/>
      <c r="I691" s="7"/>
      <c r="J691" s="7"/>
      <c r="K691" s="7"/>
      <c r="L691" s="7"/>
    </row>
    <row r="692" spans="3:12" x14ac:dyDescent="0.2">
      <c r="C692" s="100"/>
      <c r="D692" s="7"/>
      <c r="E692" s="7"/>
      <c r="F692" s="7"/>
      <c r="G692" s="7"/>
      <c r="H692" s="7"/>
      <c r="I692" s="7"/>
      <c r="J692" s="7"/>
      <c r="K692" s="7"/>
      <c r="L692" s="7"/>
    </row>
    <row r="693" spans="3:12" x14ac:dyDescent="0.2">
      <c r="C693" s="100"/>
      <c r="D693" s="7"/>
      <c r="E693" s="7"/>
      <c r="F693" s="7"/>
      <c r="G693" s="7"/>
      <c r="H693" s="7"/>
      <c r="I693" s="7"/>
      <c r="J693" s="7"/>
      <c r="K693" s="7"/>
      <c r="L693" s="7"/>
    </row>
    <row r="694" spans="3:12" x14ac:dyDescent="0.2">
      <c r="C694" s="100"/>
      <c r="D694" s="7"/>
      <c r="E694" s="7"/>
      <c r="F694" s="7"/>
      <c r="G694" s="7"/>
      <c r="H694" s="7"/>
      <c r="I694" s="7"/>
      <c r="J694" s="7"/>
      <c r="K694" s="7"/>
      <c r="L694" s="7"/>
    </row>
    <row r="695" spans="3:12" x14ac:dyDescent="0.2">
      <c r="C695" s="100"/>
      <c r="D695" s="7"/>
      <c r="E695" s="7"/>
      <c r="F695" s="7"/>
      <c r="G695" s="7"/>
      <c r="H695" s="7"/>
      <c r="I695" s="7"/>
      <c r="J695" s="7"/>
      <c r="K695" s="7"/>
      <c r="L695" s="7"/>
    </row>
    <row r="696" spans="3:12" x14ac:dyDescent="0.2">
      <c r="C696" s="100"/>
      <c r="D696" s="7"/>
      <c r="E696" s="7"/>
      <c r="F696" s="7"/>
      <c r="G696" s="7"/>
      <c r="H696" s="7"/>
      <c r="I696" s="7"/>
      <c r="J696" s="7"/>
      <c r="K696" s="7"/>
      <c r="L696" s="7"/>
    </row>
    <row r="697" spans="3:12" x14ac:dyDescent="0.2">
      <c r="C697" s="100"/>
      <c r="D697" s="7"/>
      <c r="E697" s="7"/>
      <c r="F697" s="7"/>
      <c r="G697" s="7"/>
      <c r="H697" s="7"/>
      <c r="I697" s="7"/>
      <c r="J697" s="7"/>
      <c r="K697" s="7"/>
      <c r="L697" s="7"/>
    </row>
    <row r="698" spans="3:12" x14ac:dyDescent="0.2">
      <c r="C698" s="100"/>
      <c r="D698" s="7"/>
      <c r="E698" s="7"/>
      <c r="F698" s="7"/>
      <c r="G698" s="7"/>
      <c r="H698" s="7"/>
      <c r="I698" s="7"/>
      <c r="J698" s="7"/>
      <c r="K698" s="7"/>
      <c r="L698" s="7"/>
    </row>
    <row r="699" spans="3:12" x14ac:dyDescent="0.2">
      <c r="C699" s="100"/>
      <c r="D699" s="7"/>
      <c r="E699" s="7"/>
      <c r="F699" s="7"/>
      <c r="G699" s="7"/>
      <c r="H699" s="7"/>
      <c r="I699" s="7"/>
      <c r="J699" s="7"/>
      <c r="K699" s="7"/>
      <c r="L699" s="7"/>
    </row>
    <row r="700" spans="3:12" x14ac:dyDescent="0.2">
      <c r="C700" s="100"/>
      <c r="D700" s="7"/>
      <c r="E700" s="7"/>
      <c r="F700" s="7"/>
      <c r="G700" s="7"/>
      <c r="H700" s="7"/>
      <c r="I700" s="7"/>
      <c r="J700" s="7"/>
      <c r="K700" s="7"/>
      <c r="L700" s="7"/>
    </row>
    <row r="701" spans="3:12" x14ac:dyDescent="0.2">
      <c r="C701" s="100"/>
      <c r="D701" s="7"/>
      <c r="E701" s="7"/>
      <c r="F701" s="7"/>
      <c r="G701" s="7"/>
      <c r="H701" s="7"/>
      <c r="I701" s="7"/>
      <c r="J701" s="7"/>
      <c r="K701" s="7"/>
      <c r="L701" s="7"/>
    </row>
    <row r="702" spans="3:12" x14ac:dyDescent="0.2">
      <c r="C702" s="100"/>
      <c r="D702" s="7"/>
      <c r="E702" s="7"/>
      <c r="F702" s="7"/>
      <c r="G702" s="7"/>
      <c r="H702" s="7"/>
      <c r="I702" s="7"/>
      <c r="J702" s="7"/>
      <c r="K702" s="7"/>
      <c r="L702" s="7"/>
    </row>
    <row r="703" spans="3:12" x14ac:dyDescent="0.2">
      <c r="C703" s="100"/>
      <c r="D703" s="7"/>
      <c r="E703" s="7"/>
      <c r="F703" s="7"/>
      <c r="G703" s="7"/>
      <c r="H703" s="7"/>
      <c r="I703" s="7"/>
      <c r="J703" s="7"/>
      <c r="K703" s="7"/>
      <c r="L703" s="7"/>
    </row>
    <row r="704" spans="3:12" x14ac:dyDescent="0.2">
      <c r="C704" s="100"/>
      <c r="D704" s="7"/>
      <c r="E704" s="7"/>
      <c r="F704" s="7"/>
      <c r="G704" s="7"/>
      <c r="H704" s="7"/>
      <c r="I704" s="7"/>
      <c r="J704" s="7"/>
      <c r="K704" s="7"/>
      <c r="L704" s="7"/>
    </row>
    <row r="705" spans="3:12" x14ac:dyDescent="0.2">
      <c r="C705" s="100"/>
      <c r="D705" s="7"/>
      <c r="E705" s="7"/>
      <c r="F705" s="7"/>
      <c r="G705" s="7"/>
      <c r="H705" s="7"/>
      <c r="I705" s="7"/>
      <c r="J705" s="7"/>
      <c r="K705" s="7"/>
      <c r="L705" s="7"/>
    </row>
    <row r="706" spans="3:12" x14ac:dyDescent="0.2">
      <c r="C706" s="100"/>
      <c r="D706" s="7"/>
      <c r="E706" s="7"/>
      <c r="F706" s="7"/>
      <c r="G706" s="7"/>
      <c r="H706" s="7"/>
      <c r="I706" s="7"/>
      <c r="J706" s="7"/>
      <c r="K706" s="7"/>
      <c r="L706" s="7"/>
    </row>
    <row r="707" spans="3:12" x14ac:dyDescent="0.2">
      <c r="C707" s="100"/>
      <c r="D707" s="7"/>
      <c r="E707" s="7"/>
      <c r="F707" s="7"/>
      <c r="G707" s="7"/>
      <c r="H707" s="7"/>
      <c r="I707" s="7"/>
      <c r="J707" s="7"/>
      <c r="K707" s="7"/>
      <c r="L707" s="7"/>
    </row>
    <row r="708" spans="3:12" x14ac:dyDescent="0.2">
      <c r="C708" s="100"/>
      <c r="D708" s="7"/>
      <c r="E708" s="7"/>
      <c r="F708" s="7"/>
      <c r="G708" s="7"/>
      <c r="H708" s="7"/>
      <c r="I708" s="7"/>
      <c r="J708" s="7"/>
      <c r="K708" s="7"/>
      <c r="L708" s="7"/>
    </row>
    <row r="709" spans="3:12" x14ac:dyDescent="0.2">
      <c r="C709" s="100"/>
      <c r="D709" s="7"/>
      <c r="E709" s="7"/>
      <c r="F709" s="7"/>
      <c r="G709" s="7"/>
      <c r="H709" s="7"/>
      <c r="I709" s="7"/>
      <c r="J709" s="7"/>
      <c r="K709" s="7"/>
      <c r="L709" s="7"/>
    </row>
    <row r="710" spans="3:12" x14ac:dyDescent="0.2">
      <c r="C710" s="100"/>
      <c r="D710" s="7"/>
      <c r="E710" s="7"/>
      <c r="F710" s="7"/>
      <c r="G710" s="7"/>
      <c r="H710" s="7"/>
      <c r="I710" s="7"/>
      <c r="J710" s="7"/>
      <c r="K710" s="7"/>
      <c r="L710" s="7"/>
    </row>
    <row r="711" spans="3:12" x14ac:dyDescent="0.2">
      <c r="C711" s="100"/>
      <c r="D711" s="7"/>
      <c r="E711" s="7"/>
      <c r="F711" s="7"/>
      <c r="G711" s="7"/>
      <c r="H711" s="7"/>
      <c r="I711" s="7"/>
      <c r="J711" s="7"/>
      <c r="K711" s="7"/>
      <c r="L711" s="7"/>
    </row>
    <row r="712" spans="3:12" x14ac:dyDescent="0.2">
      <c r="C712" s="100"/>
      <c r="D712" s="7"/>
      <c r="E712" s="7"/>
      <c r="F712" s="7"/>
      <c r="G712" s="7"/>
      <c r="H712" s="7"/>
      <c r="I712" s="7"/>
      <c r="J712" s="7"/>
      <c r="K712" s="7"/>
      <c r="L712" s="7"/>
    </row>
    <row r="713" spans="3:12" x14ac:dyDescent="0.2">
      <c r="C713" s="100"/>
      <c r="D713" s="7"/>
      <c r="E713" s="7"/>
      <c r="F713" s="7"/>
      <c r="G713" s="7"/>
      <c r="H713" s="7"/>
      <c r="I713" s="7"/>
      <c r="J713" s="7"/>
      <c r="K713" s="7"/>
      <c r="L713" s="7"/>
    </row>
    <row r="714" spans="3:12" x14ac:dyDescent="0.2">
      <c r="C714" s="100"/>
      <c r="D714" s="7"/>
      <c r="E714" s="7"/>
      <c r="F714" s="7"/>
      <c r="G714" s="7"/>
      <c r="H714" s="7"/>
      <c r="I714" s="7"/>
      <c r="J714" s="7"/>
      <c r="K714" s="7"/>
      <c r="L714" s="7"/>
    </row>
    <row r="715" spans="3:12" x14ac:dyDescent="0.2">
      <c r="C715" s="100"/>
      <c r="D715" s="7"/>
      <c r="E715" s="7"/>
      <c r="F715" s="7"/>
      <c r="G715" s="7"/>
      <c r="H715" s="7"/>
      <c r="I715" s="7"/>
      <c r="J715" s="7"/>
      <c r="K715" s="7"/>
      <c r="L715" s="7"/>
    </row>
    <row r="716" spans="3:12" x14ac:dyDescent="0.2">
      <c r="C716" s="100"/>
      <c r="D716" s="7"/>
      <c r="E716" s="7"/>
      <c r="F716" s="7"/>
      <c r="G716" s="7"/>
      <c r="H716" s="7"/>
      <c r="I716" s="7"/>
      <c r="J716" s="7"/>
      <c r="K716" s="7"/>
      <c r="L716" s="7"/>
    </row>
    <row r="717" spans="3:12" x14ac:dyDescent="0.2">
      <c r="C717" s="100"/>
      <c r="D717" s="7"/>
      <c r="E717" s="7"/>
      <c r="F717" s="7"/>
      <c r="G717" s="7"/>
      <c r="H717" s="7"/>
      <c r="I717" s="7"/>
      <c r="J717" s="7"/>
      <c r="K717" s="7"/>
      <c r="L717" s="7"/>
    </row>
    <row r="718" spans="3:12" x14ac:dyDescent="0.2">
      <c r="C718" s="100"/>
      <c r="D718" s="7"/>
      <c r="E718" s="7"/>
      <c r="F718" s="7"/>
      <c r="G718" s="7"/>
      <c r="H718" s="7"/>
      <c r="I718" s="7"/>
      <c r="J718" s="7"/>
      <c r="K718" s="7"/>
      <c r="L718" s="7"/>
    </row>
    <row r="719" spans="3:12" x14ac:dyDescent="0.2">
      <c r="C719" s="100"/>
      <c r="D719" s="7"/>
      <c r="E719" s="7"/>
      <c r="F719" s="7"/>
      <c r="G719" s="7"/>
      <c r="H719" s="7"/>
      <c r="I719" s="7"/>
      <c r="J719" s="7"/>
      <c r="K719" s="7"/>
      <c r="L719" s="7"/>
    </row>
    <row r="720" spans="3:12" x14ac:dyDescent="0.2">
      <c r="C720" s="100"/>
      <c r="D720" s="7"/>
      <c r="E720" s="7"/>
      <c r="F720" s="7"/>
      <c r="G720" s="7"/>
      <c r="H720" s="7"/>
      <c r="I720" s="7"/>
      <c r="J720" s="7"/>
      <c r="K720" s="7"/>
      <c r="L720" s="7"/>
    </row>
    <row r="721" spans="3:12" x14ac:dyDescent="0.2">
      <c r="C721" s="100"/>
      <c r="D721" s="7"/>
      <c r="E721" s="7"/>
      <c r="F721" s="7"/>
      <c r="G721" s="7"/>
      <c r="H721" s="7"/>
      <c r="I721" s="7"/>
      <c r="J721" s="7"/>
      <c r="K721" s="7"/>
      <c r="L721" s="7"/>
    </row>
    <row r="722" spans="3:12" x14ac:dyDescent="0.2">
      <c r="C722" s="100"/>
      <c r="D722" s="7"/>
      <c r="E722" s="7"/>
      <c r="F722" s="7"/>
      <c r="G722" s="7"/>
      <c r="H722" s="7"/>
      <c r="I722" s="7"/>
      <c r="J722" s="7"/>
      <c r="K722" s="7"/>
      <c r="L722" s="7"/>
    </row>
    <row r="723" spans="3:12" x14ac:dyDescent="0.2">
      <c r="C723" s="100"/>
      <c r="D723" s="7"/>
      <c r="E723" s="7"/>
      <c r="F723" s="7"/>
      <c r="G723" s="7"/>
      <c r="H723" s="7"/>
      <c r="I723" s="7"/>
      <c r="J723" s="7"/>
      <c r="K723" s="7"/>
      <c r="L723" s="7"/>
    </row>
    <row r="724" spans="3:12" x14ac:dyDescent="0.2">
      <c r="C724" s="100"/>
      <c r="D724" s="7"/>
      <c r="E724" s="7"/>
      <c r="F724" s="7"/>
      <c r="G724" s="7"/>
      <c r="H724" s="7"/>
      <c r="I724" s="7"/>
      <c r="J724" s="7"/>
      <c r="K724" s="7"/>
      <c r="L724" s="7"/>
    </row>
    <row r="725" spans="3:12" x14ac:dyDescent="0.2">
      <c r="C725" s="100"/>
      <c r="D725" s="7"/>
      <c r="E725" s="7"/>
      <c r="F725" s="7"/>
      <c r="G725" s="7"/>
      <c r="H725" s="7"/>
      <c r="I725" s="7"/>
      <c r="J725" s="7"/>
      <c r="K725" s="7"/>
      <c r="L725" s="7"/>
    </row>
    <row r="726" spans="3:12" x14ac:dyDescent="0.2">
      <c r="C726" s="100"/>
      <c r="D726" s="7"/>
      <c r="E726" s="7"/>
      <c r="F726" s="7"/>
      <c r="G726" s="7"/>
      <c r="H726" s="7"/>
      <c r="I726" s="7"/>
      <c r="J726" s="7"/>
      <c r="K726" s="7"/>
      <c r="L726" s="7"/>
    </row>
    <row r="727" spans="3:12" x14ac:dyDescent="0.2">
      <c r="C727" s="100"/>
      <c r="D727" s="7"/>
      <c r="E727" s="7"/>
      <c r="F727" s="7"/>
      <c r="G727" s="7"/>
      <c r="H727" s="7"/>
      <c r="I727" s="7"/>
      <c r="J727" s="7"/>
      <c r="K727" s="7"/>
      <c r="L727" s="7"/>
    </row>
    <row r="728" spans="3:12" x14ac:dyDescent="0.2">
      <c r="C728" s="100"/>
      <c r="D728" s="7"/>
      <c r="E728" s="7"/>
      <c r="F728" s="7"/>
      <c r="G728" s="7"/>
      <c r="H728" s="7"/>
      <c r="I728" s="7"/>
      <c r="J728" s="7"/>
      <c r="K728" s="7"/>
      <c r="L728" s="7"/>
    </row>
    <row r="729" spans="3:12" x14ac:dyDescent="0.2">
      <c r="C729" s="100"/>
      <c r="D729" s="7"/>
      <c r="E729" s="7"/>
      <c r="F729" s="7"/>
      <c r="G729" s="7"/>
      <c r="H729" s="7"/>
      <c r="I729" s="7"/>
      <c r="J729" s="7"/>
      <c r="K729" s="7"/>
      <c r="L729" s="7"/>
    </row>
    <row r="730" spans="3:12" x14ac:dyDescent="0.2">
      <c r="C730" s="100"/>
      <c r="D730" s="7"/>
      <c r="E730" s="7"/>
      <c r="F730" s="7"/>
      <c r="G730" s="7"/>
      <c r="H730" s="7"/>
      <c r="I730" s="7"/>
      <c r="J730" s="7"/>
      <c r="K730" s="7"/>
      <c r="L730" s="7"/>
    </row>
    <row r="731" spans="3:12" x14ac:dyDescent="0.2">
      <c r="C731" s="100"/>
      <c r="D731" s="7"/>
      <c r="E731" s="7"/>
      <c r="F731" s="7"/>
      <c r="G731" s="7"/>
      <c r="H731" s="7"/>
      <c r="I731" s="7"/>
      <c r="J731" s="7"/>
      <c r="K731" s="7"/>
      <c r="L731" s="7"/>
    </row>
    <row r="732" spans="3:12" x14ac:dyDescent="0.2">
      <c r="C732" s="100"/>
      <c r="D732" s="7"/>
      <c r="E732" s="7"/>
      <c r="F732" s="7"/>
      <c r="G732" s="7"/>
      <c r="H732" s="7"/>
      <c r="I732" s="7"/>
      <c r="J732" s="7"/>
      <c r="K732" s="7"/>
      <c r="L732" s="7"/>
    </row>
    <row r="733" spans="3:12" x14ac:dyDescent="0.2">
      <c r="C733" s="100"/>
      <c r="D733" s="7"/>
      <c r="E733" s="7"/>
      <c r="F733" s="7"/>
      <c r="G733" s="7"/>
      <c r="H733" s="7"/>
      <c r="I733" s="7"/>
      <c r="J733" s="7"/>
      <c r="K733" s="7"/>
      <c r="L733" s="7"/>
    </row>
    <row r="734" spans="3:12" x14ac:dyDescent="0.2">
      <c r="C734" s="100"/>
      <c r="D734" s="7"/>
      <c r="E734" s="7"/>
      <c r="F734" s="7"/>
      <c r="G734" s="7"/>
      <c r="H734" s="7"/>
      <c r="I734" s="7"/>
      <c r="J734" s="7"/>
      <c r="K734" s="7"/>
      <c r="L734" s="7"/>
    </row>
    <row r="735" spans="3:12" x14ac:dyDescent="0.2">
      <c r="C735" s="100"/>
      <c r="D735" s="7"/>
      <c r="E735" s="7"/>
      <c r="F735" s="7"/>
      <c r="G735" s="7"/>
      <c r="H735" s="7"/>
      <c r="I735" s="7"/>
      <c r="J735" s="7"/>
      <c r="K735" s="7"/>
      <c r="L735" s="7"/>
    </row>
    <row r="736" spans="3:12" x14ac:dyDescent="0.2">
      <c r="C736" s="100"/>
      <c r="D736" s="7"/>
      <c r="E736" s="7"/>
      <c r="F736" s="7"/>
      <c r="G736" s="7"/>
      <c r="H736" s="7"/>
      <c r="I736" s="7"/>
      <c r="J736" s="7"/>
      <c r="K736" s="7"/>
      <c r="L736" s="7"/>
    </row>
    <row r="737" spans="3:12" x14ac:dyDescent="0.2">
      <c r="C737" s="100"/>
      <c r="D737" s="7"/>
      <c r="E737" s="7"/>
      <c r="F737" s="7"/>
      <c r="G737" s="7"/>
      <c r="H737" s="7"/>
      <c r="I737" s="7"/>
      <c r="J737" s="7"/>
      <c r="K737" s="7"/>
      <c r="L737" s="7"/>
    </row>
    <row r="738" spans="3:12" x14ac:dyDescent="0.2">
      <c r="C738" s="100"/>
      <c r="D738" s="7"/>
      <c r="E738" s="7"/>
      <c r="F738" s="7"/>
      <c r="G738" s="7"/>
      <c r="H738" s="7"/>
      <c r="I738" s="7"/>
      <c r="J738" s="7"/>
      <c r="K738" s="7"/>
      <c r="L738" s="7"/>
    </row>
    <row r="739" spans="3:12" x14ac:dyDescent="0.2">
      <c r="C739" s="100"/>
      <c r="D739" s="7"/>
      <c r="E739" s="7"/>
      <c r="F739" s="7"/>
      <c r="G739" s="7"/>
      <c r="H739" s="7"/>
      <c r="I739" s="7"/>
      <c r="J739" s="7"/>
      <c r="K739" s="7"/>
      <c r="L739" s="7"/>
    </row>
    <row r="740" spans="3:12" x14ac:dyDescent="0.2">
      <c r="C740" s="100"/>
      <c r="D740" s="7"/>
      <c r="E740" s="7"/>
      <c r="F740" s="7"/>
      <c r="G740" s="7"/>
      <c r="H740" s="7"/>
      <c r="I740" s="7"/>
      <c r="J740" s="7"/>
      <c r="K740" s="7"/>
      <c r="L740" s="7"/>
    </row>
    <row r="741" spans="3:12" x14ac:dyDescent="0.2">
      <c r="C741" s="100"/>
      <c r="D741" s="7"/>
      <c r="E741" s="7"/>
      <c r="F741" s="7"/>
      <c r="G741" s="7"/>
      <c r="H741" s="7"/>
      <c r="I741" s="7"/>
      <c r="J741" s="7"/>
      <c r="K741" s="7"/>
      <c r="L741" s="7"/>
    </row>
    <row r="742" spans="3:12" x14ac:dyDescent="0.2">
      <c r="C742" s="100"/>
      <c r="D742" s="7"/>
      <c r="E742" s="7"/>
      <c r="F742" s="7"/>
      <c r="G742" s="7"/>
      <c r="H742" s="7"/>
      <c r="I742" s="7"/>
      <c r="J742" s="7"/>
      <c r="K742" s="7"/>
      <c r="L742" s="7"/>
    </row>
    <row r="743" spans="3:12" x14ac:dyDescent="0.2">
      <c r="C743" s="100"/>
      <c r="D743" s="7"/>
      <c r="E743" s="7"/>
      <c r="F743" s="7"/>
      <c r="G743" s="7"/>
      <c r="H743" s="7"/>
      <c r="I743" s="7"/>
      <c r="J743" s="7"/>
      <c r="K743" s="7"/>
      <c r="L743" s="7"/>
    </row>
    <row r="744" spans="3:12" x14ac:dyDescent="0.2">
      <c r="C744" s="100"/>
      <c r="D744" s="7"/>
      <c r="E744" s="7"/>
      <c r="F744" s="7"/>
      <c r="G744" s="7"/>
      <c r="H744" s="7"/>
      <c r="I744" s="7"/>
      <c r="J744" s="7"/>
      <c r="K744" s="7"/>
      <c r="L744" s="7"/>
    </row>
    <row r="745" spans="3:12" x14ac:dyDescent="0.2">
      <c r="C745" s="100"/>
      <c r="D745" s="7"/>
      <c r="E745" s="7"/>
      <c r="F745" s="7"/>
      <c r="G745" s="7"/>
      <c r="H745" s="7"/>
      <c r="I745" s="7"/>
      <c r="J745" s="7"/>
      <c r="K745" s="7"/>
      <c r="L745" s="7"/>
    </row>
    <row r="746" spans="3:12" x14ac:dyDescent="0.2">
      <c r="C746" s="100"/>
      <c r="D746" s="7"/>
      <c r="E746" s="7"/>
      <c r="F746" s="7"/>
      <c r="G746" s="7"/>
      <c r="H746" s="7"/>
      <c r="I746" s="7"/>
      <c r="J746" s="7"/>
      <c r="K746" s="7"/>
      <c r="L746" s="7"/>
    </row>
    <row r="747" spans="3:12" x14ac:dyDescent="0.2">
      <c r="C747" s="100"/>
      <c r="D747" s="7"/>
      <c r="E747" s="7"/>
      <c r="F747" s="7"/>
      <c r="G747" s="7"/>
      <c r="H747" s="7"/>
      <c r="I747" s="7"/>
      <c r="J747" s="7"/>
      <c r="K747" s="7"/>
      <c r="L747" s="7"/>
    </row>
    <row r="748" spans="3:12" x14ac:dyDescent="0.2">
      <c r="C748" s="100"/>
      <c r="D748" s="7"/>
      <c r="E748" s="7"/>
      <c r="F748" s="7"/>
      <c r="G748" s="7"/>
      <c r="H748" s="7"/>
      <c r="I748" s="7"/>
      <c r="J748" s="7"/>
      <c r="K748" s="7"/>
      <c r="L748" s="7"/>
    </row>
    <row r="749" spans="3:12" x14ac:dyDescent="0.2">
      <c r="C749" s="100"/>
      <c r="D749" s="7"/>
      <c r="E749" s="7"/>
      <c r="F749" s="7"/>
      <c r="G749" s="7"/>
      <c r="H749" s="7"/>
      <c r="I749" s="7"/>
      <c r="J749" s="7"/>
      <c r="K749" s="7"/>
      <c r="L749" s="7"/>
    </row>
    <row r="750" spans="3:12" x14ac:dyDescent="0.2">
      <c r="C750" s="100"/>
      <c r="D750" s="7"/>
      <c r="E750" s="7"/>
      <c r="F750" s="7"/>
      <c r="G750" s="7"/>
      <c r="H750" s="7"/>
      <c r="I750" s="7"/>
      <c r="J750" s="7"/>
      <c r="K750" s="7"/>
      <c r="L750" s="7"/>
    </row>
    <row r="751" spans="3:12" x14ac:dyDescent="0.2">
      <c r="C751" s="100"/>
      <c r="D751" s="7"/>
      <c r="E751" s="7"/>
      <c r="F751" s="7"/>
      <c r="G751" s="7"/>
      <c r="H751" s="7"/>
      <c r="I751" s="7"/>
      <c r="J751" s="7"/>
      <c r="K751" s="7"/>
      <c r="L751" s="7"/>
    </row>
    <row r="752" spans="3:12" x14ac:dyDescent="0.2">
      <c r="C752" s="100"/>
      <c r="D752" s="7"/>
      <c r="E752" s="7"/>
      <c r="F752" s="7"/>
      <c r="G752" s="7"/>
      <c r="H752" s="7"/>
      <c r="I752" s="7"/>
      <c r="J752" s="7"/>
      <c r="K752" s="7"/>
      <c r="L752" s="7"/>
    </row>
    <row r="753" spans="3:12" x14ac:dyDescent="0.2">
      <c r="C753" s="100"/>
      <c r="D753" s="7"/>
      <c r="E753" s="7"/>
      <c r="F753" s="7"/>
      <c r="G753" s="7"/>
      <c r="H753" s="7"/>
      <c r="I753" s="7"/>
      <c r="J753" s="7"/>
      <c r="K753" s="7"/>
      <c r="L753" s="7"/>
    </row>
    <row r="754" spans="3:12" x14ac:dyDescent="0.2">
      <c r="C754" s="100"/>
      <c r="D754" s="7"/>
      <c r="E754" s="7"/>
      <c r="F754" s="7"/>
      <c r="G754" s="7"/>
      <c r="H754" s="7"/>
      <c r="I754" s="7"/>
      <c r="J754" s="7"/>
      <c r="K754" s="7"/>
      <c r="L754" s="7"/>
    </row>
    <row r="755" spans="3:12" x14ac:dyDescent="0.2">
      <c r="C755" s="100"/>
      <c r="D755" s="7"/>
      <c r="E755" s="7"/>
      <c r="F755" s="7"/>
      <c r="G755" s="7"/>
      <c r="H755" s="7"/>
      <c r="I755" s="7"/>
      <c r="J755" s="7"/>
      <c r="K755" s="7"/>
      <c r="L755" s="7"/>
    </row>
    <row r="756" spans="3:12" x14ac:dyDescent="0.2">
      <c r="C756" s="100"/>
      <c r="D756" s="7"/>
      <c r="E756" s="7"/>
      <c r="F756" s="7"/>
      <c r="G756" s="7"/>
      <c r="H756" s="7"/>
      <c r="I756" s="7"/>
      <c r="J756" s="7"/>
      <c r="K756" s="7"/>
      <c r="L756" s="7"/>
    </row>
    <row r="757" spans="3:12" x14ac:dyDescent="0.2">
      <c r="C757" s="100"/>
      <c r="D757" s="7"/>
      <c r="E757" s="7"/>
      <c r="F757" s="7"/>
      <c r="G757" s="7"/>
      <c r="H757" s="7"/>
      <c r="I757" s="7"/>
      <c r="J757" s="7"/>
      <c r="K757" s="7"/>
      <c r="L757" s="7"/>
    </row>
    <row r="758" spans="3:12" x14ac:dyDescent="0.2">
      <c r="C758" s="100"/>
      <c r="D758" s="7"/>
      <c r="E758" s="7"/>
      <c r="F758" s="7"/>
      <c r="G758" s="7"/>
      <c r="H758" s="7"/>
      <c r="I758" s="7"/>
      <c r="J758" s="7"/>
      <c r="K758" s="7"/>
      <c r="L758" s="7"/>
    </row>
    <row r="759" spans="3:12" x14ac:dyDescent="0.2">
      <c r="C759" s="100"/>
      <c r="D759" s="7"/>
      <c r="E759" s="7"/>
      <c r="F759" s="7"/>
      <c r="G759" s="7"/>
      <c r="H759" s="7"/>
      <c r="I759" s="7"/>
      <c r="J759" s="7"/>
      <c r="K759" s="7"/>
      <c r="L759" s="7"/>
    </row>
    <row r="760" spans="3:12" x14ac:dyDescent="0.2">
      <c r="C760" s="100"/>
      <c r="D760" s="7"/>
      <c r="E760" s="7"/>
      <c r="F760" s="7"/>
      <c r="G760" s="7"/>
      <c r="H760" s="7"/>
      <c r="I760" s="7"/>
      <c r="J760" s="7"/>
      <c r="K760" s="7"/>
      <c r="L760" s="7"/>
    </row>
    <row r="761" spans="3:12" x14ac:dyDescent="0.2">
      <c r="C761" s="100"/>
      <c r="D761" s="7"/>
      <c r="E761" s="7"/>
      <c r="F761" s="7"/>
      <c r="G761" s="7"/>
      <c r="H761" s="7"/>
      <c r="I761" s="7"/>
      <c r="J761" s="7"/>
      <c r="K761" s="7"/>
      <c r="L761" s="7"/>
    </row>
    <row r="762" spans="3:12" x14ac:dyDescent="0.2">
      <c r="C762" s="100"/>
      <c r="D762" s="7"/>
      <c r="E762" s="7"/>
      <c r="F762" s="7"/>
      <c r="G762" s="7"/>
      <c r="H762" s="7"/>
      <c r="I762" s="7"/>
      <c r="J762" s="7"/>
      <c r="K762" s="7"/>
      <c r="L762" s="7"/>
    </row>
    <row r="763" spans="3:12" x14ac:dyDescent="0.2">
      <c r="C763" s="100"/>
      <c r="D763" s="7"/>
      <c r="E763" s="7"/>
      <c r="F763" s="7"/>
      <c r="G763" s="7"/>
      <c r="H763" s="7"/>
      <c r="I763" s="7"/>
      <c r="J763" s="7"/>
      <c r="K763" s="7"/>
      <c r="L763" s="7"/>
    </row>
    <row r="764" spans="3:12" x14ac:dyDescent="0.2">
      <c r="C764" s="100"/>
      <c r="D764" s="7"/>
      <c r="E764" s="7"/>
      <c r="F764" s="7"/>
      <c r="G764" s="7"/>
      <c r="H764" s="7"/>
      <c r="I764" s="7"/>
      <c r="J764" s="7"/>
      <c r="K764" s="7"/>
      <c r="L764" s="7"/>
    </row>
    <row r="765" spans="3:12" x14ac:dyDescent="0.2">
      <c r="C765" s="100"/>
      <c r="D765" s="7"/>
      <c r="E765" s="7"/>
      <c r="F765" s="7"/>
      <c r="G765" s="7"/>
      <c r="H765" s="7"/>
      <c r="I765" s="7"/>
      <c r="J765" s="7"/>
      <c r="K765" s="7"/>
      <c r="L765" s="7"/>
    </row>
    <row r="766" spans="3:12" x14ac:dyDescent="0.2">
      <c r="C766" s="100"/>
      <c r="D766" s="7"/>
      <c r="E766" s="7"/>
      <c r="F766" s="7"/>
      <c r="G766" s="7"/>
      <c r="H766" s="7"/>
      <c r="I766" s="7"/>
      <c r="J766" s="7"/>
      <c r="K766" s="7"/>
      <c r="L766" s="7"/>
    </row>
    <row r="767" spans="3:12" x14ac:dyDescent="0.2">
      <c r="C767" s="100"/>
      <c r="D767" s="7"/>
      <c r="E767" s="7"/>
      <c r="F767" s="7"/>
      <c r="G767" s="7"/>
      <c r="H767" s="7"/>
      <c r="I767" s="7"/>
      <c r="J767" s="7"/>
      <c r="K767" s="7"/>
      <c r="L767" s="7"/>
    </row>
    <row r="768" spans="3:12" x14ac:dyDescent="0.2">
      <c r="C768" s="100"/>
      <c r="D768" s="7"/>
      <c r="E768" s="7"/>
      <c r="F768" s="7"/>
      <c r="G768" s="7"/>
      <c r="H768" s="7"/>
      <c r="I768" s="7"/>
      <c r="J768" s="7"/>
      <c r="K768" s="7"/>
      <c r="L768" s="7"/>
    </row>
    <row r="769" spans="3:12" x14ac:dyDescent="0.2">
      <c r="C769" s="100"/>
      <c r="D769" s="7"/>
      <c r="E769" s="7"/>
      <c r="F769" s="7"/>
      <c r="G769" s="7"/>
      <c r="H769" s="7"/>
      <c r="I769" s="7"/>
      <c r="J769" s="7"/>
      <c r="K769" s="7"/>
      <c r="L769" s="7"/>
    </row>
    <row r="770" spans="3:12" x14ac:dyDescent="0.2">
      <c r="C770" s="100"/>
      <c r="D770" s="7"/>
      <c r="E770" s="7"/>
      <c r="F770" s="7"/>
      <c r="G770" s="7"/>
      <c r="H770" s="7"/>
      <c r="I770" s="7"/>
      <c r="J770" s="7"/>
      <c r="K770" s="7"/>
      <c r="L770" s="7"/>
    </row>
    <row r="771" spans="3:12" x14ac:dyDescent="0.2">
      <c r="C771" s="100"/>
      <c r="D771" s="7"/>
      <c r="E771" s="7"/>
      <c r="F771" s="7"/>
      <c r="G771" s="7"/>
      <c r="H771" s="7"/>
      <c r="I771" s="7"/>
      <c r="J771" s="7"/>
      <c r="K771" s="7"/>
      <c r="L771" s="7"/>
    </row>
    <row r="772" spans="3:12" x14ac:dyDescent="0.2">
      <c r="C772" s="100"/>
      <c r="D772" s="7"/>
      <c r="E772" s="7"/>
      <c r="F772" s="7"/>
      <c r="G772" s="7"/>
      <c r="H772" s="7"/>
      <c r="I772" s="7"/>
      <c r="J772" s="7"/>
      <c r="K772" s="7"/>
      <c r="L772" s="7"/>
    </row>
    <row r="773" spans="3:12" x14ac:dyDescent="0.2">
      <c r="C773" s="100"/>
      <c r="D773" s="7"/>
      <c r="E773" s="7"/>
      <c r="F773" s="7"/>
      <c r="G773" s="7"/>
      <c r="H773" s="7"/>
      <c r="I773" s="7"/>
      <c r="J773" s="7"/>
      <c r="K773" s="7"/>
      <c r="L773" s="7"/>
    </row>
    <row r="774" spans="3:12" x14ac:dyDescent="0.2">
      <c r="C774" s="100"/>
      <c r="D774" s="7"/>
      <c r="E774" s="7"/>
      <c r="F774" s="7"/>
      <c r="G774" s="7"/>
      <c r="H774" s="7"/>
      <c r="I774" s="7"/>
      <c r="J774" s="7"/>
      <c r="K774" s="7"/>
      <c r="L774" s="7"/>
    </row>
    <row r="775" spans="3:12" x14ac:dyDescent="0.2">
      <c r="C775" s="100"/>
      <c r="D775" s="7"/>
      <c r="E775" s="7"/>
      <c r="F775" s="7"/>
      <c r="G775" s="7"/>
      <c r="H775" s="7"/>
      <c r="I775" s="7"/>
      <c r="J775" s="7"/>
      <c r="K775" s="7"/>
      <c r="L775" s="7"/>
    </row>
    <row r="776" spans="3:12" x14ac:dyDescent="0.2">
      <c r="C776" s="100"/>
      <c r="D776" s="7"/>
      <c r="E776" s="7"/>
      <c r="F776" s="7"/>
      <c r="G776" s="7"/>
      <c r="H776" s="7"/>
      <c r="I776" s="7"/>
      <c r="J776" s="7"/>
      <c r="K776" s="7"/>
      <c r="L776" s="7"/>
    </row>
    <row r="777" spans="3:12" x14ac:dyDescent="0.2">
      <c r="C777" s="100"/>
      <c r="D777" s="7"/>
      <c r="E777" s="7"/>
      <c r="F777" s="7"/>
      <c r="G777" s="7"/>
      <c r="H777" s="7"/>
      <c r="I777" s="7"/>
      <c r="J777" s="7"/>
      <c r="K777" s="7"/>
      <c r="L777" s="7"/>
    </row>
    <row r="778" spans="3:12" x14ac:dyDescent="0.2">
      <c r="C778" s="100"/>
      <c r="D778" s="7"/>
      <c r="E778" s="7"/>
      <c r="F778" s="7"/>
      <c r="G778" s="7"/>
      <c r="H778" s="7"/>
      <c r="I778" s="7"/>
      <c r="J778" s="7"/>
      <c r="K778" s="7"/>
      <c r="L778" s="7"/>
    </row>
    <row r="779" spans="3:12" x14ac:dyDescent="0.2">
      <c r="C779" s="100"/>
      <c r="D779" s="7"/>
      <c r="E779" s="7"/>
      <c r="F779" s="7"/>
      <c r="G779" s="7"/>
      <c r="H779" s="7"/>
      <c r="I779" s="7"/>
      <c r="J779" s="7"/>
      <c r="K779" s="7"/>
      <c r="L779" s="7"/>
    </row>
    <row r="780" spans="3:12" x14ac:dyDescent="0.2">
      <c r="C780" s="100"/>
      <c r="D780" s="7"/>
      <c r="E780" s="7"/>
      <c r="F780" s="7"/>
      <c r="G780" s="7"/>
      <c r="H780" s="7"/>
      <c r="I780" s="7"/>
      <c r="J780" s="7"/>
      <c r="K780" s="7"/>
      <c r="L780" s="7"/>
    </row>
    <row r="781" spans="3:12" x14ac:dyDescent="0.2">
      <c r="C781" s="100"/>
      <c r="D781" s="7"/>
      <c r="E781" s="7"/>
      <c r="F781" s="7"/>
      <c r="G781" s="7"/>
      <c r="H781" s="7"/>
      <c r="I781" s="7"/>
      <c r="J781" s="7"/>
      <c r="K781" s="7"/>
      <c r="L781" s="7"/>
    </row>
    <row r="782" spans="3:12" x14ac:dyDescent="0.2">
      <c r="C782" s="100"/>
      <c r="D782" s="7"/>
      <c r="E782" s="7"/>
      <c r="F782" s="7"/>
      <c r="G782" s="7"/>
      <c r="H782" s="7"/>
      <c r="I782" s="7"/>
      <c r="J782" s="7"/>
      <c r="K782" s="7"/>
      <c r="L782" s="7"/>
    </row>
    <row r="783" spans="3:12" x14ac:dyDescent="0.2">
      <c r="C783" s="100"/>
      <c r="D783" s="7"/>
      <c r="E783" s="7"/>
      <c r="F783" s="7"/>
      <c r="G783" s="7"/>
      <c r="H783" s="7"/>
      <c r="I783" s="7"/>
      <c r="J783" s="7"/>
      <c r="K783" s="7"/>
      <c r="L783" s="7"/>
    </row>
    <row r="784" spans="3:12" x14ac:dyDescent="0.2">
      <c r="C784" s="100"/>
      <c r="D784" s="7"/>
      <c r="E784" s="7"/>
      <c r="F784" s="7"/>
      <c r="G784" s="7"/>
      <c r="H784" s="7"/>
      <c r="I784" s="7"/>
      <c r="J784" s="7"/>
      <c r="K784" s="7"/>
      <c r="L784" s="7"/>
    </row>
    <row r="785" spans="3:12" x14ac:dyDescent="0.2">
      <c r="C785" s="100"/>
      <c r="D785" s="7"/>
      <c r="E785" s="7"/>
      <c r="F785" s="7"/>
      <c r="G785" s="7"/>
      <c r="H785" s="7"/>
      <c r="I785" s="7"/>
      <c r="J785" s="7"/>
      <c r="K785" s="7"/>
      <c r="L785" s="7"/>
    </row>
    <row r="786" spans="3:12" x14ac:dyDescent="0.2">
      <c r="C786" s="100"/>
      <c r="D786" s="7"/>
      <c r="E786" s="7"/>
      <c r="F786" s="7"/>
      <c r="G786" s="7"/>
      <c r="H786" s="7"/>
      <c r="I786" s="7"/>
      <c r="J786" s="7"/>
      <c r="K786" s="7"/>
      <c r="L786" s="7"/>
    </row>
    <row r="787" spans="3:12" x14ac:dyDescent="0.2">
      <c r="C787" s="100"/>
      <c r="D787" s="7"/>
      <c r="E787" s="7"/>
      <c r="F787" s="7"/>
      <c r="G787" s="7"/>
      <c r="H787" s="7"/>
      <c r="I787" s="7"/>
      <c r="J787" s="7"/>
      <c r="K787" s="7"/>
      <c r="L787" s="7"/>
    </row>
    <row r="788" spans="3:12" x14ac:dyDescent="0.2">
      <c r="C788" s="100"/>
      <c r="D788" s="7"/>
      <c r="E788" s="7"/>
      <c r="F788" s="7"/>
      <c r="G788" s="7"/>
      <c r="H788" s="7"/>
      <c r="I788" s="7"/>
      <c r="J788" s="7"/>
      <c r="K788" s="7"/>
      <c r="L788" s="7"/>
    </row>
    <row r="789" spans="3:12" x14ac:dyDescent="0.2">
      <c r="C789" s="100"/>
      <c r="D789" s="7"/>
      <c r="E789" s="7"/>
      <c r="F789" s="7"/>
      <c r="G789" s="7"/>
      <c r="H789" s="7"/>
      <c r="I789" s="7"/>
      <c r="J789" s="7"/>
      <c r="K789" s="7"/>
      <c r="L789" s="7"/>
    </row>
    <row r="790" spans="3:12" x14ac:dyDescent="0.2">
      <c r="C790" s="100"/>
      <c r="D790" s="7"/>
      <c r="E790" s="7"/>
      <c r="F790" s="7"/>
      <c r="G790" s="7"/>
      <c r="H790" s="7"/>
      <c r="I790" s="7"/>
      <c r="J790" s="7"/>
      <c r="K790" s="7"/>
      <c r="L790" s="7"/>
    </row>
    <row r="791" spans="3:12" x14ac:dyDescent="0.2">
      <c r="C791" s="100"/>
      <c r="D791" s="7"/>
      <c r="E791" s="7"/>
      <c r="F791" s="7"/>
      <c r="G791" s="7"/>
      <c r="H791" s="7"/>
      <c r="I791" s="7"/>
      <c r="J791" s="7"/>
      <c r="K791" s="7"/>
      <c r="L791" s="7"/>
    </row>
    <row r="792" spans="3:12" x14ac:dyDescent="0.2">
      <c r="C792" s="100"/>
      <c r="D792" s="7"/>
      <c r="E792" s="7"/>
      <c r="F792" s="7"/>
      <c r="G792" s="7"/>
      <c r="H792" s="7"/>
      <c r="I792" s="7"/>
      <c r="J792" s="7"/>
      <c r="K792" s="7"/>
      <c r="L792" s="7"/>
    </row>
    <row r="793" spans="3:12" x14ac:dyDescent="0.2">
      <c r="C793" s="100"/>
      <c r="D793" s="7"/>
      <c r="E793" s="7"/>
      <c r="F793" s="7"/>
      <c r="G793" s="7"/>
      <c r="H793" s="7"/>
      <c r="I793" s="7"/>
      <c r="J793" s="7"/>
      <c r="K793" s="7"/>
      <c r="L793" s="7"/>
    </row>
    <row r="794" spans="3:12" x14ac:dyDescent="0.2">
      <c r="C794" s="100"/>
      <c r="D794" s="7"/>
      <c r="E794" s="7"/>
      <c r="F794" s="7"/>
      <c r="G794" s="7"/>
      <c r="H794" s="7"/>
      <c r="I794" s="7"/>
      <c r="J794" s="7"/>
      <c r="K794" s="7"/>
      <c r="L794" s="7"/>
    </row>
    <row r="795" spans="3:12" x14ac:dyDescent="0.2">
      <c r="C795" s="100"/>
      <c r="D795" s="7"/>
      <c r="E795" s="7"/>
      <c r="F795" s="7"/>
      <c r="G795" s="7"/>
      <c r="H795" s="7"/>
      <c r="I795" s="7"/>
      <c r="J795" s="7"/>
      <c r="K795" s="7"/>
      <c r="L795" s="7"/>
    </row>
    <row r="796" spans="3:12" x14ac:dyDescent="0.2">
      <c r="C796" s="100"/>
      <c r="D796" s="7"/>
      <c r="E796" s="7"/>
      <c r="F796" s="7"/>
      <c r="G796" s="7"/>
      <c r="H796" s="7"/>
      <c r="I796" s="7"/>
      <c r="J796" s="7"/>
      <c r="K796" s="7"/>
      <c r="L796" s="7"/>
    </row>
    <row r="797" spans="3:12" x14ac:dyDescent="0.2">
      <c r="C797" s="100"/>
      <c r="D797" s="7"/>
      <c r="E797" s="7"/>
      <c r="F797" s="7"/>
      <c r="G797" s="7"/>
      <c r="H797" s="7"/>
      <c r="I797" s="7"/>
      <c r="J797" s="7"/>
      <c r="K797" s="7"/>
      <c r="L797" s="7"/>
    </row>
    <row r="798" spans="3:12" x14ac:dyDescent="0.2">
      <c r="C798" s="100"/>
      <c r="D798" s="7"/>
      <c r="E798" s="7"/>
      <c r="F798" s="7"/>
      <c r="G798" s="7"/>
      <c r="H798" s="7"/>
      <c r="I798" s="7"/>
      <c r="J798" s="7"/>
      <c r="K798" s="7"/>
      <c r="L798" s="7"/>
    </row>
    <row r="799" spans="3:12" x14ac:dyDescent="0.2">
      <c r="C799" s="100"/>
      <c r="D799" s="7"/>
      <c r="E799" s="7"/>
      <c r="F799" s="7"/>
      <c r="G799" s="7"/>
      <c r="H799" s="7"/>
      <c r="I799" s="7"/>
      <c r="J799" s="7"/>
      <c r="K799" s="7"/>
      <c r="L799" s="7"/>
    </row>
    <row r="800" spans="3:12" x14ac:dyDescent="0.2">
      <c r="C800" s="100"/>
      <c r="D800" s="7"/>
      <c r="E800" s="7"/>
      <c r="F800" s="7"/>
      <c r="G800" s="7"/>
      <c r="H800" s="7"/>
      <c r="I800" s="7"/>
      <c r="J800" s="7"/>
      <c r="K800" s="7"/>
      <c r="L800" s="7"/>
    </row>
    <row r="801" spans="3:12" x14ac:dyDescent="0.2">
      <c r="C801" s="100"/>
      <c r="D801" s="7"/>
      <c r="E801" s="7"/>
      <c r="F801" s="7"/>
      <c r="G801" s="7"/>
      <c r="H801" s="7"/>
      <c r="I801" s="7"/>
      <c r="J801" s="7"/>
      <c r="K801" s="7"/>
      <c r="L801" s="7"/>
    </row>
    <row r="802" spans="3:12" x14ac:dyDescent="0.2">
      <c r="C802" s="100"/>
      <c r="D802" s="7"/>
      <c r="E802" s="7"/>
      <c r="F802" s="7"/>
      <c r="G802" s="7"/>
      <c r="H802" s="7"/>
      <c r="I802" s="7"/>
      <c r="J802" s="7"/>
      <c r="K802" s="7"/>
      <c r="L802" s="7"/>
    </row>
    <row r="803" spans="3:12" x14ac:dyDescent="0.2">
      <c r="C803" s="100"/>
      <c r="D803" s="7"/>
      <c r="E803" s="7"/>
      <c r="F803" s="7"/>
      <c r="G803" s="7"/>
      <c r="H803" s="7"/>
      <c r="I803" s="7"/>
      <c r="J803" s="7"/>
      <c r="K803" s="7"/>
      <c r="L803" s="7"/>
    </row>
    <row r="804" spans="3:12" x14ac:dyDescent="0.2">
      <c r="C804" s="100"/>
      <c r="D804" s="7"/>
      <c r="E804" s="7"/>
      <c r="F804" s="7"/>
      <c r="G804" s="7"/>
      <c r="H804" s="7"/>
    </row>
    <row r="805" spans="3:12" x14ac:dyDescent="0.2">
      <c r="C805" s="100"/>
      <c r="D805" s="7"/>
      <c r="E805" s="7"/>
      <c r="F805" s="7"/>
      <c r="G805" s="7"/>
      <c r="H805" s="7"/>
    </row>
    <row r="806" spans="3:12" x14ac:dyDescent="0.2">
      <c r="C806" s="100"/>
      <c r="D806" s="7"/>
      <c r="E806" s="7"/>
      <c r="F806" s="7"/>
      <c r="G806" s="7"/>
      <c r="H806" s="7"/>
    </row>
    <row r="807" spans="3:12" x14ac:dyDescent="0.2">
      <c r="C807" s="100"/>
      <c r="D807" s="7"/>
      <c r="E807" s="7"/>
      <c r="F807" s="7"/>
      <c r="G807" s="7"/>
      <c r="H807" s="7"/>
    </row>
    <row r="808" spans="3:12" x14ac:dyDescent="0.2">
      <c r="C808" s="100"/>
      <c r="D808" s="7"/>
      <c r="E808" s="7"/>
      <c r="F808" s="7"/>
      <c r="G808" s="7"/>
      <c r="H808" s="7"/>
    </row>
    <row r="809" spans="3:12" x14ac:dyDescent="0.2">
      <c r="C809" s="100"/>
      <c r="D809" s="7"/>
      <c r="E809" s="7"/>
      <c r="F809" s="7"/>
      <c r="G809" s="7"/>
      <c r="H809" s="7"/>
    </row>
    <row r="810" spans="3:12" x14ac:dyDescent="0.2">
      <c r="C810" s="100"/>
      <c r="D810" s="7"/>
      <c r="E810" s="7"/>
      <c r="F810" s="7"/>
      <c r="G810" s="7"/>
      <c r="H810" s="7"/>
    </row>
    <row r="811" spans="3:12" x14ac:dyDescent="0.2">
      <c r="C811" s="100"/>
      <c r="D811" s="7"/>
      <c r="E811" s="7"/>
      <c r="F811" s="7"/>
      <c r="G811" s="7"/>
      <c r="H811" s="7"/>
    </row>
    <row r="812" spans="3:12" x14ac:dyDescent="0.2">
      <c r="C812" s="100"/>
      <c r="D812" s="7"/>
      <c r="E812" s="7"/>
      <c r="F812" s="7"/>
      <c r="G812" s="7"/>
      <c r="H812" s="7"/>
    </row>
    <row r="813" spans="3:12" x14ac:dyDescent="0.2">
      <c r="C813" s="100"/>
      <c r="D813" s="7"/>
      <c r="E813" s="7"/>
      <c r="F813" s="7"/>
      <c r="G813" s="7"/>
      <c r="H813" s="7"/>
    </row>
    <row r="814" spans="3:12" x14ac:dyDescent="0.2">
      <c r="C814" s="100"/>
      <c r="D814" s="7"/>
      <c r="E814" s="7"/>
      <c r="F814" s="7"/>
      <c r="G814" s="7"/>
      <c r="H814" s="7"/>
    </row>
    <row r="815" spans="3:12" x14ac:dyDescent="0.2">
      <c r="C815" s="100"/>
      <c r="D815" s="7"/>
      <c r="E815" s="7"/>
      <c r="F815" s="7"/>
      <c r="G815" s="7"/>
      <c r="H815" s="7"/>
    </row>
    <row r="816" spans="3:12" x14ac:dyDescent="0.2">
      <c r="C816" s="100"/>
    </row>
    <row r="817" spans="3:3" x14ac:dyDescent="0.2">
      <c r="C817" s="100"/>
    </row>
    <row r="818" spans="3:3" x14ac:dyDescent="0.2">
      <c r="C818" s="100"/>
    </row>
    <row r="819" spans="3:3" x14ac:dyDescent="0.2">
      <c r="C819" s="100"/>
    </row>
    <row r="820" spans="3:3" x14ac:dyDescent="0.2">
      <c r="C820" s="100"/>
    </row>
    <row r="821" spans="3:3" x14ac:dyDescent="0.2">
      <c r="C821" s="100"/>
    </row>
    <row r="822" spans="3:3" x14ac:dyDescent="0.2">
      <c r="C822" s="100"/>
    </row>
    <row r="823" spans="3:3" x14ac:dyDescent="0.2">
      <c r="C823" s="100"/>
    </row>
    <row r="824" spans="3:3" x14ac:dyDescent="0.2">
      <c r="C824" s="100"/>
    </row>
    <row r="825" spans="3:3" x14ac:dyDescent="0.2">
      <c r="C825" s="100"/>
    </row>
    <row r="826" spans="3:3" x14ac:dyDescent="0.2">
      <c r="C826" s="100"/>
    </row>
    <row r="827" spans="3:3" x14ac:dyDescent="0.2">
      <c r="C827" s="100"/>
    </row>
    <row r="828" spans="3:3" x14ac:dyDescent="0.2">
      <c r="C828" s="100"/>
    </row>
    <row r="829" spans="3:3" x14ac:dyDescent="0.2">
      <c r="C829" s="100"/>
    </row>
    <row r="830" spans="3:3" x14ac:dyDescent="0.2">
      <c r="C830" s="100"/>
    </row>
    <row r="831" spans="3:3" x14ac:dyDescent="0.2">
      <c r="C831" s="100"/>
    </row>
    <row r="832" spans="3:3" x14ac:dyDescent="0.2">
      <c r="C832" s="100"/>
    </row>
    <row r="833" spans="3:3" x14ac:dyDescent="0.2">
      <c r="C833" s="100"/>
    </row>
    <row r="834" spans="3:3" x14ac:dyDescent="0.2">
      <c r="C834" s="100"/>
    </row>
    <row r="835" spans="3:3" x14ac:dyDescent="0.2">
      <c r="C835" s="100"/>
    </row>
    <row r="836" spans="3:3" x14ac:dyDescent="0.2">
      <c r="C836" s="100"/>
    </row>
    <row r="837" spans="3:3" x14ac:dyDescent="0.2">
      <c r="C837" s="100"/>
    </row>
    <row r="838" spans="3:3" x14ac:dyDescent="0.2">
      <c r="C838" s="100"/>
    </row>
    <row r="839" spans="3:3" x14ac:dyDescent="0.2">
      <c r="C839" s="100"/>
    </row>
    <row r="840" spans="3:3" x14ac:dyDescent="0.2">
      <c r="C840" s="100"/>
    </row>
    <row r="841" spans="3:3" x14ac:dyDescent="0.2">
      <c r="C841" s="100"/>
    </row>
    <row r="842" spans="3:3" x14ac:dyDescent="0.2">
      <c r="C842" s="100"/>
    </row>
    <row r="843" spans="3:3" x14ac:dyDescent="0.2">
      <c r="C843" s="100"/>
    </row>
    <row r="844" spans="3:3" x14ac:dyDescent="0.2">
      <c r="C844" s="100"/>
    </row>
    <row r="845" spans="3:3" x14ac:dyDescent="0.2">
      <c r="C845" s="100"/>
    </row>
    <row r="846" spans="3:3" x14ac:dyDescent="0.2">
      <c r="C846" s="100"/>
    </row>
    <row r="847" spans="3:3" x14ac:dyDescent="0.2">
      <c r="C847" s="100"/>
    </row>
    <row r="848" spans="3:3" x14ac:dyDescent="0.2">
      <c r="C848" s="100"/>
    </row>
    <row r="849" spans="3:3" x14ac:dyDescent="0.2">
      <c r="C849" s="100"/>
    </row>
    <row r="850" spans="3:3" x14ac:dyDescent="0.2">
      <c r="C850" s="100"/>
    </row>
    <row r="851" spans="3:3" x14ac:dyDescent="0.2">
      <c r="C851" s="100"/>
    </row>
    <row r="852" spans="3:3" x14ac:dyDescent="0.2">
      <c r="C852" s="100"/>
    </row>
    <row r="853" spans="3:3" x14ac:dyDescent="0.2">
      <c r="C853" s="100"/>
    </row>
    <row r="854" spans="3:3" x14ac:dyDescent="0.2">
      <c r="C854" s="100"/>
    </row>
    <row r="855" spans="3:3" x14ac:dyDescent="0.2">
      <c r="C855" s="100"/>
    </row>
    <row r="856" spans="3:3" x14ac:dyDescent="0.2">
      <c r="C856" s="100"/>
    </row>
    <row r="857" spans="3:3" x14ac:dyDescent="0.2">
      <c r="C857" s="100"/>
    </row>
    <row r="858" spans="3:3" x14ac:dyDescent="0.2">
      <c r="C858" s="100"/>
    </row>
    <row r="859" spans="3:3" x14ac:dyDescent="0.2">
      <c r="C859" s="100"/>
    </row>
    <row r="860" spans="3:3" x14ac:dyDescent="0.2">
      <c r="C860" s="100"/>
    </row>
    <row r="861" spans="3:3" x14ac:dyDescent="0.2">
      <c r="C861" s="100"/>
    </row>
    <row r="862" spans="3:3" x14ac:dyDescent="0.2">
      <c r="C862" s="100"/>
    </row>
    <row r="863" spans="3:3" x14ac:dyDescent="0.2">
      <c r="C863" s="100"/>
    </row>
    <row r="864" spans="3:3" x14ac:dyDescent="0.2">
      <c r="C864" s="100"/>
    </row>
    <row r="865" spans="3:3" x14ac:dyDescent="0.2">
      <c r="C865" s="100"/>
    </row>
    <row r="866" spans="3:3" x14ac:dyDescent="0.2">
      <c r="C866" s="100"/>
    </row>
    <row r="867" spans="3:3" x14ac:dyDescent="0.2">
      <c r="C867" s="100"/>
    </row>
    <row r="868" spans="3:3" x14ac:dyDescent="0.2">
      <c r="C868" s="100"/>
    </row>
    <row r="869" spans="3:3" x14ac:dyDescent="0.2">
      <c r="C869" s="100"/>
    </row>
    <row r="870" spans="3:3" x14ac:dyDescent="0.2">
      <c r="C870" s="100"/>
    </row>
    <row r="871" spans="3:3" x14ac:dyDescent="0.2">
      <c r="C871" s="100"/>
    </row>
    <row r="872" spans="3:3" x14ac:dyDescent="0.2">
      <c r="C872" s="100"/>
    </row>
    <row r="4044" ht="27" customHeight="1" x14ac:dyDescent="0.2"/>
    <row r="4045" ht="27" customHeight="1" x14ac:dyDescent="0.2"/>
    <row r="4046" ht="27" customHeight="1" x14ac:dyDescent="0.2"/>
    <row r="4047" ht="27" customHeight="1" x14ac:dyDescent="0.2"/>
    <row r="4048" ht="27" customHeight="1" x14ac:dyDescent="0.2"/>
    <row r="4049" ht="27" customHeight="1" x14ac:dyDescent="0.2"/>
    <row r="4050" ht="27" customHeight="1" x14ac:dyDescent="0.2"/>
    <row r="4051" ht="27" customHeight="1" x14ac:dyDescent="0.2"/>
    <row r="4052" ht="27" customHeight="1" x14ac:dyDescent="0.2"/>
    <row r="4053" ht="27" customHeight="1" x14ac:dyDescent="0.2"/>
    <row r="4054" ht="27" customHeight="1" x14ac:dyDescent="0.2"/>
    <row r="4055" ht="27" customHeight="1" x14ac:dyDescent="0.2"/>
    <row r="4056" ht="27" customHeight="1" x14ac:dyDescent="0.2"/>
    <row r="4057" ht="27" customHeight="1" x14ac:dyDescent="0.2"/>
    <row r="4058" ht="27" customHeight="1" x14ac:dyDescent="0.2"/>
    <row r="4059" ht="27" customHeight="1" x14ac:dyDescent="0.2"/>
    <row r="4060" ht="27" customHeight="1" x14ac:dyDescent="0.2"/>
    <row r="4061" ht="27" customHeight="1" x14ac:dyDescent="0.2"/>
    <row r="4062" ht="27" customHeight="1" x14ac:dyDescent="0.2"/>
    <row r="4063" ht="27" customHeight="1" x14ac:dyDescent="0.2"/>
    <row r="4064" ht="27" customHeight="1" x14ac:dyDescent="0.2"/>
    <row r="4065" ht="27" customHeight="1" x14ac:dyDescent="0.2"/>
    <row r="4066" ht="27" customHeight="1" x14ac:dyDescent="0.2"/>
    <row r="4067" ht="27" customHeight="1" x14ac:dyDescent="0.2"/>
    <row r="4068" ht="27" customHeight="1" x14ac:dyDescent="0.2"/>
    <row r="4069" ht="27" customHeight="1" x14ac:dyDescent="0.2"/>
    <row r="4070" ht="27" customHeight="1" x14ac:dyDescent="0.2"/>
    <row r="4071" ht="27" customHeight="1" x14ac:dyDescent="0.2"/>
    <row r="4072" ht="27" customHeight="1" x14ac:dyDescent="0.2"/>
    <row r="4073" ht="27" customHeight="1" x14ac:dyDescent="0.2"/>
    <row r="4074" ht="27" customHeight="1" x14ac:dyDescent="0.2"/>
    <row r="4075" ht="27" customHeight="1" x14ac:dyDescent="0.2"/>
    <row r="4076" ht="27" customHeight="1" x14ac:dyDescent="0.2"/>
    <row r="4077" ht="27" customHeight="1" x14ac:dyDescent="0.2"/>
    <row r="4078" ht="27" customHeight="1" x14ac:dyDescent="0.2"/>
    <row r="4079" ht="27" customHeight="1" x14ac:dyDescent="0.2"/>
    <row r="4080" ht="27" customHeight="1" x14ac:dyDescent="0.2"/>
    <row r="4081" ht="27" customHeight="1" x14ac:dyDescent="0.2"/>
    <row r="4082" ht="27" customHeight="1" x14ac:dyDescent="0.2"/>
    <row r="4083" ht="27" customHeight="1" x14ac:dyDescent="0.2"/>
    <row r="4084" ht="27" customHeight="1" x14ac:dyDescent="0.2"/>
    <row r="4085" ht="27" customHeight="1" x14ac:dyDescent="0.2"/>
    <row r="4086" ht="27" customHeight="1" x14ac:dyDescent="0.2"/>
    <row r="4087" ht="27" customHeight="1" x14ac:dyDescent="0.2"/>
    <row r="4088" ht="27" customHeight="1" x14ac:dyDescent="0.2"/>
    <row r="4089" ht="27" customHeight="1" x14ac:dyDescent="0.2"/>
    <row r="4090" ht="27" customHeight="1" x14ac:dyDescent="0.2"/>
    <row r="4091" ht="27" customHeight="1" x14ac:dyDescent="0.2"/>
    <row r="4092" ht="27" customHeight="1" x14ac:dyDescent="0.2"/>
    <row r="4093" ht="27" customHeight="1" x14ac:dyDescent="0.2"/>
    <row r="4094" ht="27" customHeight="1" x14ac:dyDescent="0.2"/>
    <row r="4095" ht="27" customHeight="1" x14ac:dyDescent="0.2"/>
    <row r="4096" ht="27" customHeight="1" x14ac:dyDescent="0.2"/>
    <row r="4097" ht="27" customHeight="1" x14ac:dyDescent="0.2"/>
    <row r="4098" ht="27" customHeight="1" x14ac:dyDescent="0.2"/>
    <row r="4099" ht="27" customHeight="1" x14ac:dyDescent="0.2"/>
    <row r="4100" ht="27" customHeight="1" x14ac:dyDescent="0.2"/>
    <row r="4101" ht="27" customHeight="1" x14ac:dyDescent="0.2"/>
    <row r="4102" ht="27" customHeight="1" x14ac:dyDescent="0.2"/>
    <row r="4103" ht="27" customHeight="1" x14ac:dyDescent="0.2"/>
    <row r="4104" ht="27" customHeight="1" x14ac:dyDescent="0.2"/>
    <row r="4105" ht="27" customHeight="1" x14ac:dyDescent="0.2"/>
    <row r="4106" ht="27" customHeight="1" x14ac:dyDescent="0.2"/>
    <row r="4107" ht="27" customHeight="1" x14ac:dyDescent="0.2"/>
    <row r="4108" ht="27" customHeight="1" x14ac:dyDescent="0.2"/>
    <row r="4109" ht="27" customHeight="1" x14ac:dyDescent="0.2"/>
    <row r="4110" ht="27" customHeight="1" x14ac:dyDescent="0.2"/>
    <row r="4111" ht="27" customHeight="1" x14ac:dyDescent="0.2"/>
    <row r="4112" ht="27" customHeight="1" x14ac:dyDescent="0.2"/>
    <row r="4113" ht="27" customHeight="1" x14ac:dyDescent="0.2"/>
    <row r="4114" ht="27" customHeight="1" x14ac:dyDescent="0.2"/>
    <row r="4115" ht="27" customHeight="1" x14ac:dyDescent="0.2"/>
    <row r="4116" ht="27" customHeight="1" x14ac:dyDescent="0.2"/>
    <row r="4117" ht="27" customHeight="1" x14ac:dyDescent="0.2"/>
    <row r="4118" ht="27" customHeight="1" x14ac:dyDescent="0.2"/>
    <row r="4119" ht="27" customHeight="1" x14ac:dyDescent="0.2"/>
    <row r="4120" ht="27" customHeight="1" x14ac:dyDescent="0.2"/>
    <row r="4121" ht="27" customHeight="1" x14ac:dyDescent="0.2"/>
    <row r="4122" ht="27" customHeight="1" x14ac:dyDescent="0.2"/>
    <row r="4123" ht="27" customHeight="1" x14ac:dyDescent="0.2"/>
    <row r="4124" ht="27" customHeight="1" x14ac:dyDescent="0.2"/>
    <row r="4125" ht="27" customHeight="1" x14ac:dyDescent="0.2"/>
    <row r="4126" ht="27" customHeight="1" x14ac:dyDescent="0.2"/>
    <row r="4127" ht="27" customHeight="1" x14ac:dyDescent="0.2"/>
    <row r="4128" ht="27" customHeight="1" x14ac:dyDescent="0.2"/>
    <row r="4129" ht="27" customHeight="1" x14ac:dyDescent="0.2"/>
    <row r="4130" ht="27" customHeight="1" x14ac:dyDescent="0.2"/>
    <row r="4131" ht="27" customHeight="1" x14ac:dyDescent="0.2"/>
    <row r="4132" ht="27" customHeight="1" x14ac:dyDescent="0.2"/>
    <row r="4133" ht="27" customHeight="1" x14ac:dyDescent="0.2"/>
    <row r="4134" ht="27" customHeight="1" x14ac:dyDescent="0.2"/>
    <row r="4135" ht="27" customHeight="1" x14ac:dyDescent="0.2"/>
    <row r="4136" ht="27" customHeight="1" x14ac:dyDescent="0.2"/>
    <row r="4137" ht="27" customHeight="1" x14ac:dyDescent="0.2"/>
    <row r="4138" ht="27" customHeight="1" x14ac:dyDescent="0.2"/>
    <row r="4139" ht="27" customHeight="1" x14ac:dyDescent="0.2"/>
    <row r="4140" ht="27" customHeight="1" x14ac:dyDescent="0.2"/>
    <row r="4141" ht="27" customHeight="1" x14ac:dyDescent="0.2"/>
    <row r="4142" ht="27" customHeight="1" x14ac:dyDescent="0.2"/>
    <row r="4143" ht="27" customHeight="1" x14ac:dyDescent="0.2"/>
    <row r="4144" ht="27" customHeight="1" x14ac:dyDescent="0.2"/>
    <row r="4145" ht="27" customHeight="1" x14ac:dyDescent="0.2"/>
    <row r="4146" ht="27" customHeight="1" x14ac:dyDescent="0.2"/>
    <row r="4147" ht="27" customHeight="1" x14ac:dyDescent="0.2"/>
    <row r="4148" ht="27" customHeight="1" x14ac:dyDescent="0.2"/>
    <row r="4149" ht="27" customHeight="1" x14ac:dyDescent="0.2"/>
    <row r="4150" ht="27" customHeight="1" x14ac:dyDescent="0.2"/>
    <row r="4151" ht="27" customHeight="1" x14ac:dyDescent="0.2"/>
    <row r="4152" ht="27" customHeight="1" x14ac:dyDescent="0.2"/>
    <row r="4153" ht="27" customHeight="1" x14ac:dyDescent="0.2"/>
    <row r="4154" ht="27" customHeight="1" x14ac:dyDescent="0.2"/>
    <row r="4155" ht="27" customHeight="1" x14ac:dyDescent="0.2"/>
    <row r="4156" ht="27" customHeight="1" x14ac:dyDescent="0.2"/>
    <row r="4157" ht="27" customHeight="1" x14ac:dyDescent="0.2"/>
    <row r="4158" ht="27" customHeight="1" x14ac:dyDescent="0.2"/>
    <row r="4159" ht="27" customHeight="1" x14ac:dyDescent="0.2"/>
    <row r="4160" ht="27" customHeight="1" x14ac:dyDescent="0.2"/>
    <row r="4161" ht="27" customHeight="1" x14ac:dyDescent="0.2"/>
    <row r="4162" ht="27" customHeight="1" x14ac:dyDescent="0.2"/>
    <row r="4163" ht="27" customHeight="1" x14ac:dyDescent="0.2"/>
    <row r="4164" ht="27" customHeight="1" x14ac:dyDescent="0.2"/>
    <row r="4165" ht="27" customHeight="1" x14ac:dyDescent="0.2"/>
    <row r="4166" ht="27" customHeight="1" x14ac:dyDescent="0.2"/>
    <row r="4167" ht="27" customHeight="1" x14ac:dyDescent="0.2"/>
    <row r="4168" ht="27" customHeight="1" x14ac:dyDescent="0.2"/>
    <row r="4169" ht="27" customHeight="1" x14ac:dyDescent="0.2"/>
    <row r="4170" ht="27" customHeight="1" x14ac:dyDescent="0.2"/>
    <row r="4171" ht="27" customHeight="1" x14ac:dyDescent="0.2"/>
    <row r="4172" ht="27" customHeight="1" x14ac:dyDescent="0.2"/>
    <row r="4173" ht="27" customHeight="1" x14ac:dyDescent="0.2"/>
    <row r="4174" ht="27" customHeight="1" x14ac:dyDescent="0.2"/>
    <row r="4175" ht="27" customHeight="1" x14ac:dyDescent="0.2"/>
    <row r="4176" ht="27" customHeight="1" x14ac:dyDescent="0.2"/>
    <row r="4177" ht="27" customHeight="1" x14ac:dyDescent="0.2"/>
    <row r="4178" ht="27" customHeight="1" x14ac:dyDescent="0.2"/>
    <row r="4179" ht="27" customHeight="1" x14ac:dyDescent="0.2"/>
    <row r="4180" ht="27" customHeight="1" x14ac:dyDescent="0.2"/>
    <row r="4181" ht="27" customHeight="1" x14ac:dyDescent="0.2"/>
    <row r="4182" ht="27" customHeight="1" x14ac:dyDescent="0.2"/>
    <row r="4183" ht="27" customHeight="1" x14ac:dyDescent="0.2"/>
    <row r="4184" ht="27" customHeight="1" x14ac:dyDescent="0.2"/>
    <row r="4185" ht="27" customHeight="1" x14ac:dyDescent="0.2"/>
    <row r="4186" ht="27" customHeight="1" x14ac:dyDescent="0.2"/>
    <row r="4187" ht="27" customHeight="1" x14ac:dyDescent="0.2"/>
    <row r="4188" ht="27" customHeight="1" x14ac:dyDescent="0.2"/>
    <row r="4189" ht="27" customHeight="1" x14ac:dyDescent="0.2"/>
    <row r="4190" ht="27" customHeight="1" x14ac:dyDescent="0.2"/>
    <row r="4191" ht="27" customHeight="1" x14ac:dyDescent="0.2"/>
    <row r="4192" ht="27" customHeight="1" x14ac:dyDescent="0.2"/>
    <row r="4193" ht="27" customHeight="1" x14ac:dyDescent="0.2"/>
    <row r="4194" ht="27" customHeight="1" x14ac:dyDescent="0.2"/>
    <row r="4195" ht="27" customHeight="1" x14ac:dyDescent="0.2"/>
    <row r="4196" ht="27" customHeight="1" x14ac:dyDescent="0.2"/>
    <row r="4197" ht="27" customHeight="1" x14ac:dyDescent="0.2"/>
    <row r="4198" ht="27" customHeight="1" x14ac:dyDescent="0.2"/>
    <row r="4199" ht="27" customHeight="1" x14ac:dyDescent="0.2"/>
    <row r="4200" ht="27" customHeight="1" x14ac:dyDescent="0.2"/>
    <row r="4201" ht="27" customHeight="1" x14ac:dyDescent="0.2"/>
    <row r="4202" ht="27" customHeight="1" x14ac:dyDescent="0.2"/>
    <row r="4203" ht="27" customHeight="1" x14ac:dyDescent="0.2"/>
    <row r="4204" ht="27" customHeight="1" x14ac:dyDescent="0.2"/>
    <row r="4205" ht="27" customHeight="1" x14ac:dyDescent="0.2"/>
    <row r="4206" ht="27" customHeight="1" x14ac:dyDescent="0.2"/>
    <row r="4207" ht="27" customHeight="1" x14ac:dyDescent="0.2"/>
    <row r="4208" ht="27" customHeight="1" x14ac:dyDescent="0.2"/>
    <row r="4209" ht="27" customHeight="1" x14ac:dyDescent="0.2"/>
    <row r="4210" ht="27" customHeight="1" x14ac:dyDescent="0.2"/>
    <row r="4211" ht="27" customHeight="1" x14ac:dyDescent="0.2"/>
    <row r="4212" ht="27" customHeight="1" x14ac:dyDescent="0.2"/>
    <row r="4213" ht="27" customHeight="1" x14ac:dyDescent="0.2"/>
    <row r="4214" ht="27" customHeight="1" x14ac:dyDescent="0.2"/>
    <row r="4215" ht="27" customHeight="1" x14ac:dyDescent="0.2"/>
    <row r="4216" ht="27" customHeight="1" x14ac:dyDescent="0.2"/>
    <row r="4217" ht="27" customHeight="1" x14ac:dyDescent="0.2"/>
    <row r="4218" ht="27" customHeight="1" x14ac:dyDescent="0.2"/>
    <row r="4219" ht="27" customHeight="1" x14ac:dyDescent="0.2"/>
    <row r="4220" ht="27" customHeight="1" x14ac:dyDescent="0.2"/>
    <row r="4221" ht="27" customHeight="1" x14ac:dyDescent="0.2"/>
    <row r="4222" ht="27" customHeight="1" x14ac:dyDescent="0.2"/>
    <row r="4223" ht="27" customHeight="1" x14ac:dyDescent="0.2"/>
    <row r="4224" ht="27" customHeight="1" x14ac:dyDescent="0.2"/>
    <row r="4225" ht="27" customHeight="1" x14ac:dyDescent="0.2"/>
    <row r="4226" ht="27" customHeight="1" x14ac:dyDescent="0.2"/>
    <row r="4227" ht="27" customHeight="1" x14ac:dyDescent="0.2"/>
    <row r="4228" ht="27" customHeight="1" x14ac:dyDescent="0.2"/>
    <row r="4229" ht="27" customHeight="1" x14ac:dyDescent="0.2"/>
    <row r="4230" ht="27" customHeight="1" x14ac:dyDescent="0.2"/>
    <row r="4231" ht="27" customHeight="1" x14ac:dyDescent="0.2"/>
    <row r="4232" ht="27" customHeight="1" x14ac:dyDescent="0.2"/>
    <row r="4233" ht="27" customHeight="1" x14ac:dyDescent="0.2"/>
    <row r="4234" ht="27" customHeight="1" x14ac:dyDescent="0.2"/>
    <row r="4235" ht="27" customHeight="1" x14ac:dyDescent="0.2"/>
    <row r="4236" ht="27" customHeight="1" x14ac:dyDescent="0.2"/>
    <row r="4237" ht="27" customHeight="1" x14ac:dyDescent="0.2"/>
    <row r="4238" ht="27" customHeight="1" x14ac:dyDescent="0.2"/>
    <row r="4239" ht="27" customHeight="1" x14ac:dyDescent="0.2"/>
    <row r="4240" ht="27" customHeight="1" x14ac:dyDescent="0.2"/>
    <row r="4241" ht="27" customHeight="1" x14ac:dyDescent="0.2"/>
    <row r="4242" ht="27" customHeight="1" x14ac:dyDescent="0.2"/>
    <row r="4243" ht="27" customHeight="1" x14ac:dyDescent="0.2"/>
    <row r="4244" ht="27" customHeight="1" x14ac:dyDescent="0.2"/>
    <row r="4245" ht="27" customHeight="1" x14ac:dyDescent="0.2"/>
    <row r="4246" ht="27" customHeight="1" x14ac:dyDescent="0.2"/>
    <row r="4247" ht="27" customHeight="1" x14ac:dyDescent="0.2"/>
    <row r="4248" ht="27" customHeight="1" x14ac:dyDescent="0.2"/>
    <row r="4249" ht="27" customHeight="1" x14ac:dyDescent="0.2"/>
    <row r="4250" ht="27" customHeight="1" x14ac:dyDescent="0.2"/>
    <row r="4251" ht="27" customHeight="1" x14ac:dyDescent="0.2"/>
    <row r="4252" ht="27" customHeight="1" x14ac:dyDescent="0.2"/>
    <row r="4253" ht="27" customHeight="1" x14ac:dyDescent="0.2"/>
    <row r="4254" ht="27" customHeight="1" x14ac:dyDescent="0.2"/>
    <row r="4255" ht="27" customHeight="1" x14ac:dyDescent="0.2"/>
    <row r="4256" ht="27" customHeight="1" x14ac:dyDescent="0.2"/>
    <row r="4257" ht="27" customHeight="1" x14ac:dyDescent="0.2"/>
    <row r="4258" ht="27" customHeight="1" x14ac:dyDescent="0.2"/>
    <row r="4259" ht="27" customHeight="1" x14ac:dyDescent="0.2"/>
    <row r="4260" ht="27" customHeight="1" x14ac:dyDescent="0.2"/>
    <row r="4261" ht="27" customHeight="1" x14ac:dyDescent="0.2"/>
    <row r="4262" ht="27" customHeight="1" x14ac:dyDescent="0.2"/>
    <row r="4263" ht="27" customHeight="1" x14ac:dyDescent="0.2"/>
    <row r="4264" ht="27" customHeight="1" x14ac:dyDescent="0.2"/>
    <row r="4265" ht="27" customHeight="1" x14ac:dyDescent="0.2"/>
    <row r="4266" ht="27" customHeight="1" x14ac:dyDescent="0.2"/>
    <row r="4267" ht="27" customHeight="1" x14ac:dyDescent="0.2"/>
    <row r="4268" ht="27" customHeight="1" x14ac:dyDescent="0.2"/>
    <row r="4269" ht="27" customHeight="1" x14ac:dyDescent="0.2"/>
    <row r="4270" ht="27" customHeight="1" x14ac:dyDescent="0.2"/>
    <row r="4271" ht="27" customHeight="1" x14ac:dyDescent="0.2"/>
    <row r="4272" ht="27" customHeight="1" x14ac:dyDescent="0.2"/>
    <row r="4273" ht="27" customHeight="1" x14ac:dyDescent="0.2"/>
    <row r="4274" ht="27" customHeight="1" x14ac:dyDescent="0.2"/>
    <row r="4275" ht="27" customHeight="1" x14ac:dyDescent="0.2"/>
    <row r="4276" ht="27" customHeight="1" x14ac:dyDescent="0.2"/>
    <row r="4277" ht="27" customHeight="1" x14ac:dyDescent="0.2"/>
    <row r="4278" ht="27" customHeight="1" x14ac:dyDescent="0.2"/>
    <row r="4279" ht="27" customHeight="1" x14ac:dyDescent="0.2"/>
    <row r="4280" ht="27" customHeight="1" x14ac:dyDescent="0.2"/>
    <row r="4281" ht="27" customHeight="1" x14ac:dyDescent="0.2"/>
    <row r="4282" ht="27" customHeight="1" x14ac:dyDescent="0.2"/>
    <row r="4283" ht="27" customHeight="1" x14ac:dyDescent="0.2"/>
    <row r="4284" ht="27" customHeight="1" x14ac:dyDescent="0.2"/>
    <row r="4285" ht="27" customHeight="1" x14ac:dyDescent="0.2"/>
    <row r="4286" ht="27" customHeight="1" x14ac:dyDescent="0.2"/>
    <row r="4287" ht="27" customHeight="1" x14ac:dyDescent="0.2"/>
    <row r="4288" ht="27" customHeight="1" x14ac:dyDescent="0.2"/>
    <row r="4289" ht="27" customHeight="1" x14ac:dyDescent="0.2"/>
    <row r="4290" ht="27" customHeight="1" x14ac:dyDescent="0.2"/>
    <row r="4291" ht="27" customHeight="1" x14ac:dyDescent="0.2"/>
    <row r="4292" ht="27" customHeight="1" x14ac:dyDescent="0.2"/>
    <row r="4293" ht="27" customHeight="1" x14ac:dyDescent="0.2"/>
    <row r="4294" ht="27" customHeight="1" x14ac:dyDescent="0.2"/>
    <row r="4295" ht="27" customHeight="1" x14ac:dyDescent="0.2"/>
    <row r="4296" ht="27" customHeight="1" x14ac:dyDescent="0.2"/>
    <row r="4297" ht="27" customHeight="1" x14ac:dyDescent="0.2"/>
    <row r="4298" ht="27" customHeight="1" x14ac:dyDescent="0.2"/>
    <row r="4299" ht="27" customHeight="1" x14ac:dyDescent="0.2"/>
    <row r="4300" ht="27" customHeight="1" x14ac:dyDescent="0.2"/>
    <row r="4301" ht="27" customHeight="1" x14ac:dyDescent="0.2"/>
    <row r="4302" ht="27" customHeight="1" x14ac:dyDescent="0.2"/>
    <row r="4303" ht="27" customHeight="1" x14ac:dyDescent="0.2"/>
    <row r="4304" ht="27" customHeight="1" x14ac:dyDescent="0.2"/>
    <row r="4305" ht="27" customHeight="1" x14ac:dyDescent="0.2"/>
    <row r="4306" ht="27" customHeight="1" x14ac:dyDescent="0.2"/>
    <row r="4307" ht="27" customHeight="1" x14ac:dyDescent="0.2"/>
    <row r="4308" ht="27" customHeight="1" x14ac:dyDescent="0.2"/>
    <row r="4309" ht="27" customHeight="1" x14ac:dyDescent="0.2"/>
    <row r="4310" ht="27" customHeight="1" x14ac:dyDescent="0.2"/>
    <row r="4311" ht="27" customHeight="1" x14ac:dyDescent="0.2"/>
    <row r="4312" ht="27" customHeight="1" x14ac:dyDescent="0.2"/>
    <row r="4313" ht="27" customHeight="1" x14ac:dyDescent="0.2"/>
    <row r="4314" ht="27" customHeight="1" x14ac:dyDescent="0.2"/>
    <row r="4315" ht="27" customHeight="1" x14ac:dyDescent="0.2"/>
    <row r="4316" ht="27" customHeight="1" x14ac:dyDescent="0.2"/>
    <row r="4317" ht="27" customHeight="1" x14ac:dyDescent="0.2"/>
    <row r="4318" ht="27" customHeight="1" x14ac:dyDescent="0.2"/>
    <row r="4319" ht="27" customHeight="1" x14ac:dyDescent="0.2"/>
    <row r="4320" ht="27" customHeight="1" x14ac:dyDescent="0.2"/>
    <row r="4321" ht="27" customHeight="1" x14ac:dyDescent="0.2"/>
    <row r="4322" ht="27" customHeight="1" x14ac:dyDescent="0.2"/>
    <row r="4323" ht="27" customHeight="1" x14ac:dyDescent="0.2"/>
    <row r="4324" ht="27" customHeight="1" x14ac:dyDescent="0.2"/>
    <row r="4325" ht="27" customHeight="1" x14ac:dyDescent="0.2"/>
    <row r="4326" ht="27" customHeight="1" x14ac:dyDescent="0.2"/>
    <row r="4327" ht="27" customHeight="1" x14ac:dyDescent="0.2"/>
    <row r="4328" ht="27" customHeight="1" x14ac:dyDescent="0.2"/>
    <row r="4329" ht="27" customHeight="1" x14ac:dyDescent="0.2"/>
    <row r="4330" ht="27" customHeight="1" x14ac:dyDescent="0.2"/>
    <row r="4331" ht="27" customHeight="1" x14ac:dyDescent="0.2"/>
    <row r="4332" ht="27" customHeight="1" x14ac:dyDescent="0.2"/>
    <row r="4333" ht="27" customHeight="1" x14ac:dyDescent="0.2"/>
    <row r="4334" ht="27" customHeight="1" x14ac:dyDescent="0.2"/>
    <row r="4335" ht="27" customHeight="1" x14ac:dyDescent="0.2"/>
    <row r="4336" ht="27" customHeight="1" x14ac:dyDescent="0.2"/>
    <row r="4337" ht="27" customHeight="1" x14ac:dyDescent="0.2"/>
    <row r="4338" ht="27" customHeight="1" x14ac:dyDescent="0.2"/>
    <row r="4339" ht="27" customHeight="1" x14ac:dyDescent="0.2"/>
    <row r="4340" ht="27" customHeight="1" x14ac:dyDescent="0.2"/>
    <row r="4341" ht="27" customHeight="1" x14ac:dyDescent="0.2"/>
    <row r="4342" ht="27" customHeight="1" x14ac:dyDescent="0.2"/>
    <row r="4343" ht="27" customHeight="1" x14ac:dyDescent="0.2"/>
    <row r="4344" ht="27" customHeight="1" x14ac:dyDescent="0.2"/>
    <row r="4345" ht="27" customHeight="1" x14ac:dyDescent="0.2"/>
    <row r="4346" ht="27" customHeight="1" x14ac:dyDescent="0.2"/>
    <row r="4347" ht="27" customHeight="1" x14ac:dyDescent="0.2"/>
    <row r="4348" ht="27" customHeight="1" x14ac:dyDescent="0.2"/>
    <row r="4349" ht="27" customHeight="1" x14ac:dyDescent="0.2"/>
    <row r="4350" ht="27" customHeight="1" x14ac:dyDescent="0.2"/>
    <row r="4351" ht="27" customHeight="1" x14ac:dyDescent="0.2"/>
    <row r="4352" ht="27" customHeight="1" x14ac:dyDescent="0.2"/>
    <row r="4353" ht="27" customHeight="1" x14ac:dyDescent="0.2"/>
    <row r="4354" ht="27" customHeight="1" x14ac:dyDescent="0.2"/>
    <row r="4355" ht="27" customHeight="1" x14ac:dyDescent="0.2"/>
    <row r="4356" ht="27" customHeight="1" x14ac:dyDescent="0.2"/>
    <row r="4357" ht="27" customHeight="1" x14ac:dyDescent="0.2"/>
    <row r="4358" ht="27" customHeight="1" x14ac:dyDescent="0.2"/>
    <row r="4359" ht="27" customHeight="1" x14ac:dyDescent="0.2"/>
    <row r="4360" ht="27" customHeight="1" x14ac:dyDescent="0.2"/>
    <row r="4361" ht="27" customHeight="1" x14ac:dyDescent="0.2"/>
    <row r="4362" ht="27" customHeight="1" x14ac:dyDescent="0.2"/>
    <row r="4363" ht="27" customHeight="1" x14ac:dyDescent="0.2"/>
    <row r="4364" ht="27" customHeight="1" x14ac:dyDescent="0.2"/>
    <row r="4365" ht="27" customHeight="1" x14ac:dyDescent="0.2"/>
    <row r="4366" ht="27" customHeight="1" x14ac:dyDescent="0.2"/>
    <row r="4367" ht="27" customHeight="1" x14ac:dyDescent="0.2"/>
    <row r="4368" ht="27" customHeight="1" x14ac:dyDescent="0.2"/>
    <row r="4369" ht="27" customHeight="1" x14ac:dyDescent="0.2"/>
    <row r="4370" ht="27" customHeight="1" x14ac:dyDescent="0.2"/>
    <row r="4371" ht="27" customHeight="1" x14ac:dyDescent="0.2"/>
    <row r="4372" ht="27" customHeight="1" x14ac:dyDescent="0.2"/>
    <row r="4373" ht="27" customHeight="1" x14ac:dyDescent="0.2"/>
    <row r="4374" ht="27" customHeight="1" x14ac:dyDescent="0.2"/>
    <row r="4375" ht="27" customHeight="1" x14ac:dyDescent="0.2"/>
    <row r="4376" ht="27" customHeight="1" x14ac:dyDescent="0.2"/>
    <row r="4377" ht="27" customHeight="1" x14ac:dyDescent="0.2"/>
    <row r="4378" ht="27" customHeight="1" x14ac:dyDescent="0.2"/>
    <row r="4379" ht="27" customHeight="1" x14ac:dyDescent="0.2"/>
    <row r="4380" ht="27" customHeight="1" x14ac:dyDescent="0.2"/>
    <row r="4381" ht="27" customHeight="1" x14ac:dyDescent="0.2"/>
    <row r="4382" ht="27" customHeight="1" x14ac:dyDescent="0.2"/>
    <row r="4383" ht="27" customHeight="1" x14ac:dyDescent="0.2"/>
    <row r="4384" ht="27" customHeight="1" x14ac:dyDescent="0.2"/>
    <row r="4385" ht="27" customHeight="1" x14ac:dyDescent="0.2"/>
    <row r="4386" ht="27" customHeight="1" x14ac:dyDescent="0.2"/>
    <row r="4387" ht="27" customHeight="1" x14ac:dyDescent="0.2"/>
    <row r="4388" ht="27" customHeight="1" x14ac:dyDescent="0.2"/>
    <row r="4389" ht="27" customHeight="1" x14ac:dyDescent="0.2"/>
    <row r="4390" ht="27" customHeight="1" x14ac:dyDescent="0.2"/>
    <row r="4391" ht="27" customHeight="1" x14ac:dyDescent="0.2"/>
    <row r="4392" ht="27" customHeight="1" x14ac:dyDescent="0.2"/>
    <row r="4393" ht="27" customHeight="1" x14ac:dyDescent="0.2"/>
    <row r="4394" ht="27" customHeight="1" x14ac:dyDescent="0.2"/>
    <row r="4395" ht="27" customHeight="1" x14ac:dyDescent="0.2"/>
    <row r="4396" ht="27" customHeight="1" x14ac:dyDescent="0.2"/>
    <row r="4397" ht="27" customHeight="1" x14ac:dyDescent="0.2"/>
    <row r="4398" ht="27" customHeight="1" x14ac:dyDescent="0.2"/>
    <row r="4399" ht="27" customHeight="1" x14ac:dyDescent="0.2"/>
    <row r="4400" ht="27" customHeight="1" x14ac:dyDescent="0.2"/>
    <row r="4401" ht="27" customHeight="1" x14ac:dyDescent="0.2"/>
    <row r="4402" ht="27" customHeight="1" x14ac:dyDescent="0.2"/>
    <row r="4403" ht="27" customHeight="1" x14ac:dyDescent="0.2"/>
    <row r="4404" ht="27" customHeight="1" x14ac:dyDescent="0.2"/>
    <row r="4405" ht="27" customHeight="1" x14ac:dyDescent="0.2"/>
    <row r="4406" ht="27" customHeight="1" x14ac:dyDescent="0.2"/>
    <row r="4407" ht="27" customHeight="1" x14ac:dyDescent="0.2"/>
    <row r="4408" ht="27" customHeight="1" x14ac:dyDescent="0.2"/>
    <row r="4409" ht="27" customHeight="1" x14ac:dyDescent="0.2"/>
    <row r="4410" ht="27" customHeight="1" x14ac:dyDescent="0.2"/>
    <row r="4411" ht="27" customHeight="1" x14ac:dyDescent="0.2"/>
    <row r="4412" ht="27" customHeight="1" x14ac:dyDescent="0.2"/>
    <row r="4413" ht="27" customHeight="1" x14ac:dyDescent="0.2"/>
    <row r="4414" ht="27" customHeight="1" x14ac:dyDescent="0.2"/>
    <row r="4415" ht="27" customHeight="1" x14ac:dyDescent="0.2"/>
    <row r="4416" ht="27" customHeight="1" x14ac:dyDescent="0.2"/>
    <row r="4417" ht="27" customHeight="1" x14ac:dyDescent="0.2"/>
    <row r="4418" ht="27" customHeight="1" x14ac:dyDescent="0.2"/>
    <row r="4419" ht="27" customHeight="1" x14ac:dyDescent="0.2"/>
    <row r="4420" ht="27" customHeight="1" x14ac:dyDescent="0.2"/>
    <row r="4421" ht="27" customHeight="1" x14ac:dyDescent="0.2"/>
    <row r="4422" ht="27" customHeight="1" x14ac:dyDescent="0.2"/>
    <row r="4423" ht="27" customHeight="1" x14ac:dyDescent="0.2"/>
    <row r="4424" ht="27" customHeight="1" x14ac:dyDescent="0.2"/>
    <row r="4425" ht="27" customHeight="1" x14ac:dyDescent="0.2"/>
    <row r="4426" ht="27" customHeight="1" x14ac:dyDescent="0.2"/>
    <row r="4427" ht="27" customHeight="1" x14ac:dyDescent="0.2"/>
    <row r="4428" ht="27" customHeight="1" x14ac:dyDescent="0.2"/>
    <row r="4429" ht="27" customHeight="1" x14ac:dyDescent="0.2"/>
    <row r="4430" ht="27" customHeight="1" x14ac:dyDescent="0.2"/>
    <row r="4431" ht="27" customHeight="1" x14ac:dyDescent="0.2"/>
    <row r="4432" ht="27" customHeight="1" x14ac:dyDescent="0.2"/>
    <row r="4433" ht="27" customHeight="1" x14ac:dyDescent="0.2"/>
    <row r="4434" ht="27" customHeight="1" x14ac:dyDescent="0.2"/>
    <row r="4435" ht="27" customHeight="1" x14ac:dyDescent="0.2"/>
    <row r="4436" ht="27" customHeight="1" x14ac:dyDescent="0.2"/>
    <row r="4437" ht="27" customHeight="1" x14ac:dyDescent="0.2"/>
    <row r="4438" ht="27" customHeight="1" x14ac:dyDescent="0.2"/>
    <row r="4439" ht="27" customHeight="1" x14ac:dyDescent="0.2"/>
    <row r="4440" ht="27" customHeight="1" x14ac:dyDescent="0.2"/>
    <row r="4441" ht="27" customHeight="1" x14ac:dyDescent="0.2"/>
    <row r="4442" ht="27" customHeight="1" x14ac:dyDescent="0.2"/>
    <row r="4443" ht="27" customHeight="1" x14ac:dyDescent="0.2"/>
    <row r="4444" ht="27" customHeight="1" x14ac:dyDescent="0.2"/>
    <row r="4445" ht="27" customHeight="1" x14ac:dyDescent="0.2"/>
    <row r="4446" ht="27" customHeight="1" x14ac:dyDescent="0.2"/>
    <row r="4447" ht="27" customHeight="1" x14ac:dyDescent="0.2"/>
    <row r="4448" ht="27" customHeight="1" x14ac:dyDescent="0.2"/>
    <row r="4449" ht="27" customHeight="1" x14ac:dyDescent="0.2"/>
    <row r="4450" ht="27" customHeight="1" x14ac:dyDescent="0.2"/>
    <row r="4451" ht="27" customHeight="1" x14ac:dyDescent="0.2"/>
    <row r="4452" ht="27" customHeight="1" x14ac:dyDescent="0.2"/>
    <row r="4453" ht="27" customHeight="1" x14ac:dyDescent="0.2"/>
    <row r="4454" ht="27" customHeight="1" x14ac:dyDescent="0.2"/>
    <row r="4455" ht="27" customHeight="1" x14ac:dyDescent="0.2"/>
    <row r="4456" ht="27" customHeight="1" x14ac:dyDescent="0.2"/>
    <row r="4457" ht="27" customHeight="1" x14ac:dyDescent="0.2"/>
    <row r="4458" ht="27" customHeight="1" x14ac:dyDescent="0.2"/>
    <row r="4459" ht="27" customHeight="1" x14ac:dyDescent="0.2"/>
    <row r="4460" ht="27" customHeight="1" x14ac:dyDescent="0.2"/>
    <row r="4461" ht="27" customHeight="1" x14ac:dyDescent="0.2"/>
    <row r="4462" ht="27" customHeight="1" x14ac:dyDescent="0.2"/>
    <row r="4463" ht="27" customHeight="1" x14ac:dyDescent="0.2"/>
    <row r="4464" ht="27" customHeight="1" x14ac:dyDescent="0.2"/>
    <row r="4465" ht="27" customHeight="1" x14ac:dyDescent="0.2"/>
    <row r="4466" ht="27" customHeight="1" x14ac:dyDescent="0.2"/>
    <row r="4467" ht="27" customHeight="1" x14ac:dyDescent="0.2"/>
    <row r="4468" ht="27" customHeight="1" x14ac:dyDescent="0.2"/>
    <row r="4469" ht="27" customHeight="1" x14ac:dyDescent="0.2"/>
    <row r="4470" ht="27" customHeight="1" x14ac:dyDescent="0.2"/>
    <row r="4471" ht="27" customHeight="1" x14ac:dyDescent="0.2"/>
    <row r="4472" ht="27" customHeight="1" x14ac:dyDescent="0.2"/>
    <row r="4473" ht="27" customHeight="1" x14ac:dyDescent="0.2"/>
    <row r="4474" ht="27" customHeight="1" x14ac:dyDescent="0.2"/>
    <row r="4475" ht="27" customHeight="1" x14ac:dyDescent="0.2"/>
    <row r="4476" ht="27" customHeight="1" x14ac:dyDescent="0.2"/>
    <row r="4477" ht="27" customHeight="1" x14ac:dyDescent="0.2"/>
    <row r="4478" ht="27" customHeight="1" x14ac:dyDescent="0.2"/>
    <row r="4479" ht="27" customHeight="1" x14ac:dyDescent="0.2"/>
    <row r="4480" ht="27" customHeight="1" x14ac:dyDescent="0.2"/>
    <row r="4481" ht="27" customHeight="1" x14ac:dyDescent="0.2"/>
    <row r="4482" ht="27" customHeight="1" x14ac:dyDescent="0.2"/>
    <row r="4483" ht="27" customHeight="1" x14ac:dyDescent="0.2"/>
    <row r="4484" ht="27" customHeight="1" x14ac:dyDescent="0.2"/>
    <row r="4485" ht="27" customHeight="1" x14ac:dyDescent="0.2"/>
    <row r="4486" ht="27" customHeight="1" x14ac:dyDescent="0.2"/>
    <row r="4487" ht="27" customHeight="1" x14ac:dyDescent="0.2"/>
    <row r="4488" ht="27" customHeight="1" x14ac:dyDescent="0.2"/>
    <row r="4489" ht="27" customHeight="1" x14ac:dyDescent="0.2"/>
    <row r="4490" ht="27" customHeight="1" x14ac:dyDescent="0.2"/>
    <row r="4491" ht="27" customHeight="1" x14ac:dyDescent="0.2"/>
    <row r="4492" ht="27" customHeight="1" x14ac:dyDescent="0.2"/>
    <row r="4493" ht="27" customHeight="1" x14ac:dyDescent="0.2"/>
    <row r="4494" ht="27" customHeight="1" x14ac:dyDescent="0.2"/>
    <row r="4495" ht="27" customHeight="1" x14ac:dyDescent="0.2"/>
    <row r="4496" ht="27" customHeight="1" x14ac:dyDescent="0.2"/>
    <row r="4497" ht="27" customHeight="1" x14ac:dyDescent="0.2"/>
    <row r="4498" ht="27" customHeight="1" x14ac:dyDescent="0.2"/>
    <row r="4499" ht="27" customHeight="1" x14ac:dyDescent="0.2"/>
    <row r="4500" ht="27" customHeight="1" x14ac:dyDescent="0.2"/>
    <row r="4501" ht="27" customHeight="1" x14ac:dyDescent="0.2"/>
    <row r="4502" ht="27" customHeight="1" x14ac:dyDescent="0.2"/>
    <row r="4503" ht="27" customHeight="1" x14ac:dyDescent="0.2"/>
    <row r="4504" ht="27" customHeight="1" x14ac:dyDescent="0.2"/>
    <row r="4505" ht="27" customHeight="1" x14ac:dyDescent="0.2"/>
    <row r="4506" ht="27" customHeight="1" x14ac:dyDescent="0.2"/>
    <row r="4507" ht="27" customHeight="1" x14ac:dyDescent="0.2"/>
    <row r="4508" ht="27" customHeight="1" x14ac:dyDescent="0.2"/>
    <row r="4509" ht="27" customHeight="1" x14ac:dyDescent="0.2"/>
    <row r="4510" ht="27" customHeight="1" x14ac:dyDescent="0.2"/>
    <row r="4511" ht="27" customHeight="1" x14ac:dyDescent="0.2"/>
    <row r="4512" ht="27" customHeight="1" x14ac:dyDescent="0.2"/>
    <row r="4513" ht="27" customHeight="1" x14ac:dyDescent="0.2"/>
    <row r="4514" ht="27" customHeight="1" x14ac:dyDescent="0.2"/>
    <row r="4515" ht="27" customHeight="1" x14ac:dyDescent="0.2"/>
    <row r="4516" ht="27" customHeight="1" x14ac:dyDescent="0.2"/>
    <row r="4517" ht="27" customHeight="1" x14ac:dyDescent="0.2"/>
    <row r="4518" ht="27" customHeight="1" x14ac:dyDescent="0.2"/>
    <row r="4519" ht="27" customHeight="1" x14ac:dyDescent="0.2"/>
    <row r="4520" ht="27" customHeight="1" x14ac:dyDescent="0.2"/>
    <row r="4521" ht="27" customHeight="1" x14ac:dyDescent="0.2"/>
    <row r="4522" ht="27" customHeight="1" x14ac:dyDescent="0.2"/>
    <row r="4523" ht="27" customHeight="1" x14ac:dyDescent="0.2"/>
    <row r="4524" ht="27" customHeight="1" x14ac:dyDescent="0.2"/>
    <row r="4525" ht="27" customHeight="1" x14ac:dyDescent="0.2"/>
    <row r="4526" ht="27" customHeight="1" x14ac:dyDescent="0.2"/>
    <row r="4527" ht="27" customHeight="1" x14ac:dyDescent="0.2"/>
    <row r="4528" ht="27" customHeight="1" x14ac:dyDescent="0.2"/>
    <row r="4529" ht="27" customHeight="1" x14ac:dyDescent="0.2"/>
    <row r="4530" ht="27" customHeight="1" x14ac:dyDescent="0.2"/>
    <row r="4531" ht="27" customHeight="1" x14ac:dyDescent="0.2"/>
    <row r="4532" ht="27" customHeight="1" x14ac:dyDescent="0.2"/>
    <row r="4533" ht="27" customHeight="1" x14ac:dyDescent="0.2"/>
    <row r="4534" ht="27" customHeight="1" x14ac:dyDescent="0.2"/>
    <row r="4535" ht="27" customHeight="1" x14ac:dyDescent="0.2"/>
    <row r="4536" ht="27" customHeight="1" x14ac:dyDescent="0.2"/>
    <row r="4537" ht="27" customHeight="1" x14ac:dyDescent="0.2"/>
    <row r="4538" ht="27" customHeight="1" x14ac:dyDescent="0.2"/>
    <row r="4539" ht="27" customHeight="1" x14ac:dyDescent="0.2"/>
    <row r="4540" ht="27" customHeight="1" x14ac:dyDescent="0.2"/>
    <row r="4541" ht="27" customHeight="1" x14ac:dyDescent="0.2"/>
    <row r="4542" ht="27" customHeight="1" x14ac:dyDescent="0.2"/>
    <row r="4543" ht="27" customHeight="1" x14ac:dyDescent="0.2"/>
    <row r="4544" ht="27" customHeight="1" x14ac:dyDescent="0.2"/>
    <row r="4545" ht="27" customHeight="1" x14ac:dyDescent="0.2"/>
    <row r="4546" ht="27" customHeight="1" x14ac:dyDescent="0.2"/>
    <row r="4547" ht="27" customHeight="1" x14ac:dyDescent="0.2"/>
    <row r="4548" ht="27" customHeight="1" x14ac:dyDescent="0.2"/>
    <row r="4549" ht="27" customHeight="1" x14ac:dyDescent="0.2"/>
    <row r="4550" ht="27" customHeight="1" x14ac:dyDescent="0.2"/>
    <row r="4551" ht="27" customHeight="1" x14ac:dyDescent="0.2"/>
    <row r="4552" ht="27" customHeight="1" x14ac:dyDescent="0.2"/>
    <row r="4553" ht="27" customHeight="1" x14ac:dyDescent="0.2"/>
    <row r="4554" ht="27" customHeight="1" x14ac:dyDescent="0.2"/>
    <row r="4555" ht="27" customHeight="1" x14ac:dyDescent="0.2"/>
    <row r="4556" ht="27" customHeight="1" x14ac:dyDescent="0.2"/>
    <row r="4557" ht="27" customHeight="1" x14ac:dyDescent="0.2"/>
    <row r="4558" ht="27" customHeight="1" x14ac:dyDescent="0.2"/>
    <row r="4559" ht="27" customHeight="1" x14ac:dyDescent="0.2"/>
    <row r="4560" ht="27" customHeight="1" x14ac:dyDescent="0.2"/>
    <row r="4561" ht="27" customHeight="1" x14ac:dyDescent="0.2"/>
    <row r="4562" ht="27" customHeight="1" x14ac:dyDescent="0.2"/>
    <row r="4563" ht="27" customHeight="1" x14ac:dyDescent="0.2"/>
    <row r="4564" ht="27" customHeight="1" x14ac:dyDescent="0.2"/>
    <row r="4565" ht="27" customHeight="1" x14ac:dyDescent="0.2"/>
    <row r="4566" ht="27" customHeight="1" x14ac:dyDescent="0.2"/>
    <row r="4567" ht="27" customHeight="1" x14ac:dyDescent="0.2"/>
    <row r="4568" ht="27" customHeight="1" x14ac:dyDescent="0.2"/>
    <row r="4569" ht="27" customHeight="1" x14ac:dyDescent="0.2"/>
    <row r="4570" ht="27" customHeight="1" x14ac:dyDescent="0.2"/>
    <row r="4571" ht="27" customHeight="1" x14ac:dyDescent="0.2"/>
    <row r="4572" ht="27" customHeight="1" x14ac:dyDescent="0.2"/>
    <row r="4573" ht="27" customHeight="1" x14ac:dyDescent="0.2"/>
    <row r="4574" ht="27" customHeight="1" x14ac:dyDescent="0.2"/>
    <row r="4575" ht="27" customHeight="1" x14ac:dyDescent="0.2"/>
    <row r="4576" ht="27" customHeight="1" x14ac:dyDescent="0.2"/>
    <row r="4577" ht="27" customHeight="1" x14ac:dyDescent="0.2"/>
    <row r="4578" ht="27" customHeight="1" x14ac:dyDescent="0.2"/>
    <row r="4579" ht="27" customHeight="1" x14ac:dyDescent="0.2"/>
    <row r="4580" ht="27" customHeight="1" x14ac:dyDescent="0.2"/>
    <row r="4581" ht="27" customHeight="1" x14ac:dyDescent="0.2"/>
    <row r="4582" ht="27" customHeight="1" x14ac:dyDescent="0.2"/>
    <row r="4583" ht="27" customHeight="1" x14ac:dyDescent="0.2"/>
    <row r="4584" ht="27" customHeight="1" x14ac:dyDescent="0.2"/>
    <row r="4585" ht="27" customHeight="1" x14ac:dyDescent="0.2"/>
    <row r="4586" ht="27" customHeight="1" x14ac:dyDescent="0.2"/>
    <row r="4587" ht="27" customHeight="1" x14ac:dyDescent="0.2"/>
    <row r="4588" ht="27" customHeight="1" x14ac:dyDescent="0.2"/>
    <row r="4589" ht="27" customHeight="1" x14ac:dyDescent="0.2"/>
    <row r="4590" ht="27" customHeight="1" x14ac:dyDescent="0.2"/>
    <row r="4591" ht="27" customHeight="1" x14ac:dyDescent="0.2"/>
    <row r="4592" ht="27" customHeight="1" x14ac:dyDescent="0.2"/>
    <row r="4593" ht="27" customHeight="1" x14ac:dyDescent="0.2"/>
    <row r="4594" ht="27" customHeight="1" x14ac:dyDescent="0.2"/>
    <row r="4595" ht="27" customHeight="1" x14ac:dyDescent="0.2"/>
    <row r="4596" ht="27" customHeight="1" x14ac:dyDescent="0.2"/>
    <row r="4597" ht="27" customHeight="1" x14ac:dyDescent="0.2"/>
    <row r="4598" ht="27" customHeight="1" x14ac:dyDescent="0.2"/>
    <row r="4599" ht="27" customHeight="1" x14ac:dyDescent="0.2"/>
    <row r="4600" ht="27" customHeight="1" x14ac:dyDescent="0.2"/>
    <row r="4601" ht="27" customHeight="1" x14ac:dyDescent="0.2"/>
    <row r="4602" ht="27" customHeight="1" x14ac:dyDescent="0.2"/>
    <row r="4603" ht="27" customHeight="1" x14ac:dyDescent="0.2"/>
    <row r="4604" ht="27" customHeight="1" x14ac:dyDescent="0.2"/>
    <row r="4605" ht="27" customHeight="1" x14ac:dyDescent="0.2"/>
    <row r="4606" ht="27" customHeight="1" x14ac:dyDescent="0.2"/>
    <row r="4607" ht="27" customHeight="1" x14ac:dyDescent="0.2"/>
    <row r="4608" ht="27" customHeight="1" x14ac:dyDescent="0.2"/>
    <row r="4609" ht="27" customHeight="1" x14ac:dyDescent="0.2"/>
    <row r="4610" ht="27" customHeight="1" x14ac:dyDescent="0.2"/>
    <row r="4611" ht="27" customHeight="1" x14ac:dyDescent="0.2"/>
    <row r="4612" ht="27" customHeight="1" x14ac:dyDescent="0.2"/>
    <row r="4613" ht="27" customHeight="1" x14ac:dyDescent="0.2"/>
    <row r="4614" ht="27" customHeight="1" x14ac:dyDescent="0.2"/>
    <row r="4615" ht="27" customHeight="1" x14ac:dyDescent="0.2"/>
    <row r="4616" ht="27" customHeight="1" x14ac:dyDescent="0.2"/>
    <row r="4617" ht="27" customHeight="1" x14ac:dyDescent="0.2"/>
    <row r="4618" ht="27" customHeight="1" x14ac:dyDescent="0.2"/>
    <row r="4619" ht="27" customHeight="1" x14ac:dyDescent="0.2"/>
    <row r="4620" ht="27" customHeight="1" x14ac:dyDescent="0.2"/>
    <row r="4621" ht="27" customHeight="1" x14ac:dyDescent="0.2"/>
    <row r="4622" ht="27" customHeight="1" x14ac:dyDescent="0.2"/>
    <row r="4623" ht="27" customHeight="1" x14ac:dyDescent="0.2"/>
    <row r="4624" ht="27" customHeight="1" x14ac:dyDescent="0.2"/>
    <row r="4625" ht="27" customHeight="1" x14ac:dyDescent="0.2"/>
    <row r="4626" ht="27" customHeight="1" x14ac:dyDescent="0.2"/>
    <row r="4627" ht="27" customHeight="1" x14ac:dyDescent="0.2"/>
    <row r="4628" ht="27" customHeight="1" x14ac:dyDescent="0.2"/>
    <row r="4629" ht="27" customHeight="1" x14ac:dyDescent="0.2"/>
    <row r="4630" ht="27" customHeight="1" x14ac:dyDescent="0.2"/>
    <row r="4631" ht="27" customHeight="1" x14ac:dyDescent="0.2"/>
    <row r="4632" ht="27" customHeight="1" x14ac:dyDescent="0.2"/>
    <row r="4633" ht="27" customHeight="1" x14ac:dyDescent="0.2"/>
    <row r="4634" ht="27" customHeight="1" x14ac:dyDescent="0.2"/>
    <row r="4635" ht="27" customHeight="1" x14ac:dyDescent="0.2"/>
    <row r="4636" ht="27" customHeight="1" x14ac:dyDescent="0.2"/>
    <row r="4637" ht="27" customHeight="1" x14ac:dyDescent="0.2"/>
    <row r="4638" ht="27" customHeight="1" x14ac:dyDescent="0.2"/>
    <row r="4639" ht="27" customHeight="1" x14ac:dyDescent="0.2"/>
    <row r="4640" ht="27" customHeight="1" x14ac:dyDescent="0.2"/>
    <row r="4641" ht="27" customHeight="1" x14ac:dyDescent="0.2"/>
    <row r="4642" ht="27" customHeight="1" x14ac:dyDescent="0.2"/>
    <row r="4643" ht="27" customHeight="1" x14ac:dyDescent="0.2"/>
    <row r="4644" ht="27" customHeight="1" x14ac:dyDescent="0.2"/>
    <row r="4645" ht="27" customHeight="1" x14ac:dyDescent="0.2"/>
    <row r="4646" ht="27" customHeight="1" x14ac:dyDescent="0.2"/>
    <row r="4647" ht="27" customHeight="1" x14ac:dyDescent="0.2"/>
    <row r="4648" ht="27" customHeight="1" x14ac:dyDescent="0.2"/>
    <row r="4649" ht="27" customHeight="1" x14ac:dyDescent="0.2"/>
    <row r="4650" ht="27" customHeight="1" x14ac:dyDescent="0.2"/>
    <row r="4651" ht="27" customHeight="1" x14ac:dyDescent="0.2"/>
    <row r="4652" ht="27" customHeight="1" x14ac:dyDescent="0.2"/>
    <row r="4653" ht="27" customHeight="1" x14ac:dyDescent="0.2"/>
    <row r="4654" ht="27" customHeight="1" x14ac:dyDescent="0.2"/>
    <row r="4655" ht="27" customHeight="1" x14ac:dyDescent="0.2"/>
    <row r="4656" ht="27" customHeight="1" x14ac:dyDescent="0.2"/>
    <row r="4657" ht="27" customHeight="1" x14ac:dyDescent="0.2"/>
    <row r="4658" ht="27" customHeight="1" x14ac:dyDescent="0.2"/>
    <row r="4659" ht="27" customHeight="1" x14ac:dyDescent="0.2"/>
    <row r="4660" ht="27" customHeight="1" x14ac:dyDescent="0.2"/>
    <row r="4661" ht="27" customHeight="1" x14ac:dyDescent="0.2"/>
    <row r="4662" ht="27" customHeight="1" x14ac:dyDescent="0.2"/>
    <row r="4663" ht="27" customHeight="1" x14ac:dyDescent="0.2"/>
    <row r="4664" ht="27" customHeight="1" x14ac:dyDescent="0.2"/>
    <row r="4665" ht="27" customHeight="1" x14ac:dyDescent="0.2"/>
    <row r="4666" ht="27" customHeight="1" x14ac:dyDescent="0.2"/>
    <row r="4667" ht="27" customHeight="1" x14ac:dyDescent="0.2"/>
    <row r="4668" ht="27" customHeight="1" x14ac:dyDescent="0.2"/>
    <row r="4669" ht="27" customHeight="1" x14ac:dyDescent="0.2"/>
    <row r="4670" ht="27" customHeight="1" x14ac:dyDescent="0.2"/>
    <row r="4671" ht="27" customHeight="1" x14ac:dyDescent="0.2"/>
    <row r="4672" ht="27" customHeight="1" x14ac:dyDescent="0.2"/>
    <row r="4673" ht="27" customHeight="1" x14ac:dyDescent="0.2"/>
    <row r="4674" ht="27" customHeight="1" x14ac:dyDescent="0.2"/>
    <row r="4675" ht="27" customHeight="1" x14ac:dyDescent="0.2"/>
    <row r="4676" ht="27" customHeight="1" x14ac:dyDescent="0.2"/>
    <row r="4677" ht="27" customHeight="1" x14ac:dyDescent="0.2"/>
    <row r="4678" ht="27" customHeight="1" x14ac:dyDescent="0.2"/>
    <row r="4679" ht="27" customHeight="1" x14ac:dyDescent="0.2"/>
    <row r="4680" ht="27" customHeight="1" x14ac:dyDescent="0.2"/>
    <row r="4681" ht="27" customHeight="1" x14ac:dyDescent="0.2"/>
    <row r="4682" ht="27" customHeight="1" x14ac:dyDescent="0.2"/>
    <row r="4683" ht="27" customHeight="1" x14ac:dyDescent="0.2"/>
    <row r="4684" ht="27" customHeight="1" x14ac:dyDescent="0.2"/>
    <row r="4685" ht="27" customHeight="1" x14ac:dyDescent="0.2"/>
    <row r="4686" ht="27" customHeight="1" x14ac:dyDescent="0.2"/>
    <row r="4687" ht="27" customHeight="1" x14ac:dyDescent="0.2"/>
    <row r="4688" ht="27" customHeight="1" x14ac:dyDescent="0.2"/>
    <row r="4689" ht="27" customHeight="1" x14ac:dyDescent="0.2"/>
    <row r="4690" ht="27" customHeight="1" x14ac:dyDescent="0.2"/>
    <row r="4691" ht="27" customHeight="1" x14ac:dyDescent="0.2"/>
    <row r="4692" ht="27" customHeight="1" x14ac:dyDescent="0.2"/>
    <row r="4693" ht="27" customHeight="1" x14ac:dyDescent="0.2"/>
    <row r="4694" ht="27" customHeight="1" x14ac:dyDescent="0.2"/>
    <row r="4695" ht="27" customHeight="1" x14ac:dyDescent="0.2"/>
    <row r="4696" ht="27" customHeight="1" x14ac:dyDescent="0.2"/>
    <row r="4697" ht="27" customHeight="1" x14ac:dyDescent="0.2"/>
    <row r="4698" ht="27" customHeight="1" x14ac:dyDescent="0.2"/>
    <row r="4699" ht="27" customHeight="1" x14ac:dyDescent="0.2"/>
    <row r="4700" ht="27" customHeight="1" x14ac:dyDescent="0.2"/>
    <row r="4701" ht="27" customHeight="1" x14ac:dyDescent="0.2"/>
    <row r="4702" ht="27" customHeight="1" x14ac:dyDescent="0.2"/>
    <row r="4703" ht="27" customHeight="1" x14ac:dyDescent="0.2"/>
    <row r="4704" ht="27" customHeight="1" x14ac:dyDescent="0.2"/>
    <row r="4705" ht="27" customHeight="1" x14ac:dyDescent="0.2"/>
    <row r="4706" ht="27" customHeight="1" x14ac:dyDescent="0.2"/>
    <row r="4707" ht="27" customHeight="1" x14ac:dyDescent="0.2"/>
    <row r="4708" ht="27" customHeight="1" x14ac:dyDescent="0.2"/>
    <row r="4709" ht="27" customHeight="1" x14ac:dyDescent="0.2"/>
    <row r="4710" ht="27" customHeight="1" x14ac:dyDescent="0.2"/>
    <row r="4711" ht="27" customHeight="1" x14ac:dyDescent="0.2"/>
    <row r="4712" ht="27" customHeight="1" x14ac:dyDescent="0.2"/>
    <row r="4713" ht="27" customHeight="1" x14ac:dyDescent="0.2"/>
    <row r="4714" ht="27" customHeight="1" x14ac:dyDescent="0.2"/>
    <row r="4715" ht="27" customHeight="1" x14ac:dyDescent="0.2"/>
    <row r="4716" ht="27" customHeight="1" x14ac:dyDescent="0.2"/>
    <row r="4717" ht="27" customHeight="1" x14ac:dyDescent="0.2"/>
    <row r="4718" ht="27" customHeight="1" x14ac:dyDescent="0.2"/>
    <row r="4719" ht="27" customHeight="1" x14ac:dyDescent="0.2"/>
    <row r="4720" ht="27" customHeight="1" x14ac:dyDescent="0.2"/>
    <row r="4721" ht="27" customHeight="1" x14ac:dyDescent="0.2"/>
    <row r="4722" ht="27" customHeight="1" x14ac:dyDescent="0.2"/>
    <row r="4723" ht="27" customHeight="1" x14ac:dyDescent="0.2"/>
    <row r="4724" ht="27" customHeight="1" x14ac:dyDescent="0.2"/>
    <row r="4725" ht="27" customHeight="1" x14ac:dyDescent="0.2"/>
    <row r="4726" ht="27" customHeight="1" x14ac:dyDescent="0.2"/>
    <row r="4727" ht="27" customHeight="1" x14ac:dyDescent="0.2"/>
    <row r="4728" ht="27" customHeight="1" x14ac:dyDescent="0.2"/>
    <row r="4729" ht="27" customHeight="1" x14ac:dyDescent="0.2"/>
    <row r="4730" ht="27" customHeight="1" x14ac:dyDescent="0.2"/>
    <row r="4731" ht="27" customHeight="1" x14ac:dyDescent="0.2"/>
    <row r="4732" ht="27" customHeight="1" x14ac:dyDescent="0.2"/>
    <row r="4733" ht="27" customHeight="1" x14ac:dyDescent="0.2"/>
    <row r="4734" ht="27" customHeight="1" x14ac:dyDescent="0.2"/>
    <row r="4735" ht="27" customHeight="1" x14ac:dyDescent="0.2"/>
    <row r="4736" ht="27" customHeight="1" x14ac:dyDescent="0.2"/>
    <row r="4737" ht="27" customHeight="1" x14ac:dyDescent="0.2"/>
    <row r="4738" ht="27" customHeight="1" x14ac:dyDescent="0.2"/>
    <row r="4739" ht="27" customHeight="1" x14ac:dyDescent="0.2"/>
    <row r="4740" ht="27" customHeight="1" x14ac:dyDescent="0.2"/>
    <row r="4741" ht="27" customHeight="1" x14ac:dyDescent="0.2"/>
    <row r="4742" ht="27" customHeight="1" x14ac:dyDescent="0.2"/>
    <row r="4743" ht="27" customHeight="1" x14ac:dyDescent="0.2"/>
    <row r="4744" ht="27" customHeight="1" x14ac:dyDescent="0.2"/>
    <row r="4745" ht="27" customHeight="1" x14ac:dyDescent="0.2"/>
    <row r="4746" ht="27" customHeight="1" x14ac:dyDescent="0.2"/>
    <row r="4747" ht="27" customHeight="1" x14ac:dyDescent="0.2"/>
    <row r="4748" ht="27" customHeight="1" x14ac:dyDescent="0.2"/>
    <row r="4749" ht="27" customHeight="1" x14ac:dyDescent="0.2"/>
    <row r="4750" ht="27" customHeight="1" x14ac:dyDescent="0.2"/>
    <row r="4751" ht="27" customHeight="1" x14ac:dyDescent="0.2"/>
    <row r="4752" ht="27" customHeight="1" x14ac:dyDescent="0.2"/>
    <row r="4753" ht="27" customHeight="1" x14ac:dyDescent="0.2"/>
    <row r="4754" ht="27" customHeight="1" x14ac:dyDescent="0.2"/>
    <row r="4755" ht="27" customHeight="1" x14ac:dyDescent="0.2"/>
    <row r="4756" ht="27" customHeight="1" x14ac:dyDescent="0.2"/>
    <row r="4757" ht="27" customHeight="1" x14ac:dyDescent="0.2"/>
    <row r="4758" ht="27" customHeight="1" x14ac:dyDescent="0.2"/>
    <row r="4759" ht="27" customHeight="1" x14ac:dyDescent="0.2"/>
    <row r="4760" ht="27" customHeight="1" x14ac:dyDescent="0.2"/>
    <row r="4761" ht="27" customHeight="1" x14ac:dyDescent="0.2"/>
    <row r="4762" ht="27" customHeight="1" x14ac:dyDescent="0.2"/>
    <row r="4763" ht="27" customHeight="1" x14ac:dyDescent="0.2"/>
    <row r="4764" ht="27" customHeight="1" x14ac:dyDescent="0.2"/>
    <row r="4765" ht="27" customHeight="1" x14ac:dyDescent="0.2"/>
    <row r="4766" ht="27" customHeight="1" x14ac:dyDescent="0.2"/>
    <row r="4767" ht="27" customHeight="1" x14ac:dyDescent="0.2"/>
    <row r="4768" ht="27" customHeight="1" x14ac:dyDescent="0.2"/>
    <row r="4769" ht="27" customHeight="1" x14ac:dyDescent="0.2"/>
    <row r="4770" ht="27" customHeight="1" x14ac:dyDescent="0.2"/>
    <row r="4771" ht="27" customHeight="1" x14ac:dyDescent="0.2"/>
    <row r="4772" ht="27" customHeight="1" x14ac:dyDescent="0.2"/>
    <row r="4773" ht="27" customHeight="1" x14ac:dyDescent="0.2"/>
    <row r="4774" ht="27" customHeight="1" x14ac:dyDescent="0.2"/>
    <row r="4775" ht="27" customHeight="1" x14ac:dyDescent="0.2"/>
    <row r="4776" ht="27" customHeight="1" x14ac:dyDescent="0.2"/>
    <row r="4777" ht="27" customHeight="1" x14ac:dyDescent="0.2"/>
    <row r="4778" ht="27" customHeight="1" x14ac:dyDescent="0.2"/>
    <row r="4779" ht="27" customHeight="1" x14ac:dyDescent="0.2"/>
    <row r="4780" ht="27" customHeight="1" x14ac:dyDescent="0.2"/>
    <row r="4781" ht="27" customHeight="1" x14ac:dyDescent="0.2"/>
    <row r="4782" ht="27" customHeight="1" x14ac:dyDescent="0.2"/>
    <row r="4783" ht="27" customHeight="1" x14ac:dyDescent="0.2"/>
    <row r="4784" ht="27" customHeight="1" x14ac:dyDescent="0.2"/>
    <row r="4785" ht="27" customHeight="1" x14ac:dyDescent="0.2"/>
    <row r="4786" ht="27" customHeight="1" x14ac:dyDescent="0.2"/>
    <row r="4787" ht="27" customHeight="1" x14ac:dyDescent="0.2"/>
    <row r="4788" ht="27" customHeight="1" x14ac:dyDescent="0.2"/>
    <row r="4789" ht="27" customHeight="1" x14ac:dyDescent="0.2"/>
    <row r="4790" ht="27" customHeight="1" x14ac:dyDescent="0.2"/>
    <row r="4791" ht="27" customHeight="1" x14ac:dyDescent="0.2"/>
    <row r="4792" ht="27" customHeight="1" x14ac:dyDescent="0.2"/>
    <row r="4793" ht="27" customHeight="1" x14ac:dyDescent="0.2"/>
    <row r="4794" ht="27" customHeight="1" x14ac:dyDescent="0.2"/>
    <row r="4795" ht="27" customHeight="1" x14ac:dyDescent="0.2"/>
    <row r="4796" ht="27" customHeight="1" x14ac:dyDescent="0.2"/>
    <row r="4797" ht="27" customHeight="1" x14ac:dyDescent="0.2"/>
    <row r="4798" ht="27" customHeight="1" x14ac:dyDescent="0.2"/>
    <row r="4799" ht="27" customHeight="1" x14ac:dyDescent="0.2"/>
    <row r="4800" ht="27" customHeight="1" x14ac:dyDescent="0.2"/>
    <row r="4801" ht="27" customHeight="1" x14ac:dyDescent="0.2"/>
    <row r="4802" ht="27" customHeight="1" x14ac:dyDescent="0.2"/>
    <row r="4803" ht="27" customHeight="1" x14ac:dyDescent="0.2"/>
    <row r="4804" ht="27" customHeight="1" x14ac:dyDescent="0.2"/>
    <row r="4805" ht="27" customHeight="1" x14ac:dyDescent="0.2"/>
    <row r="4806" ht="27" customHeight="1" x14ac:dyDescent="0.2"/>
    <row r="4807" ht="27" customHeight="1" x14ac:dyDescent="0.2"/>
    <row r="4808" ht="27" customHeight="1" x14ac:dyDescent="0.2"/>
    <row r="4809" ht="27" customHeight="1" x14ac:dyDescent="0.2"/>
    <row r="4810" ht="27" customHeight="1" x14ac:dyDescent="0.2"/>
    <row r="4811" ht="27" customHeight="1" x14ac:dyDescent="0.2"/>
    <row r="4812" ht="27" customHeight="1" x14ac:dyDescent="0.2"/>
    <row r="4813" ht="27" customHeight="1" x14ac:dyDescent="0.2"/>
    <row r="4814" ht="27" customHeight="1" x14ac:dyDescent="0.2"/>
    <row r="4815" ht="27" customHeight="1" x14ac:dyDescent="0.2"/>
    <row r="4816" ht="27" customHeight="1" x14ac:dyDescent="0.2"/>
    <row r="4817" ht="27" customHeight="1" x14ac:dyDescent="0.2"/>
    <row r="4818" ht="27" customHeight="1" x14ac:dyDescent="0.2"/>
    <row r="4819" ht="27" customHeight="1" x14ac:dyDescent="0.2"/>
    <row r="4820" ht="27" customHeight="1" x14ac:dyDescent="0.2"/>
    <row r="4821" ht="27" customHeight="1" x14ac:dyDescent="0.2"/>
    <row r="4822" ht="27" customHeight="1" x14ac:dyDescent="0.2"/>
    <row r="4823" ht="27" customHeight="1" x14ac:dyDescent="0.2"/>
    <row r="4824" ht="27" customHeight="1" x14ac:dyDescent="0.2"/>
    <row r="4825" ht="27" customHeight="1" x14ac:dyDescent="0.2"/>
    <row r="4826" ht="27" customHeight="1" x14ac:dyDescent="0.2"/>
    <row r="4827" ht="27" customHeight="1" x14ac:dyDescent="0.2"/>
    <row r="4828" ht="27" customHeight="1" x14ac:dyDescent="0.2"/>
    <row r="4829" ht="27" customHeight="1" x14ac:dyDescent="0.2"/>
    <row r="4830" ht="27" customHeight="1" x14ac:dyDescent="0.2"/>
    <row r="4831" ht="27" customHeight="1" x14ac:dyDescent="0.2"/>
    <row r="4832" ht="27" customHeight="1" x14ac:dyDescent="0.2"/>
    <row r="4833" ht="27" customHeight="1" x14ac:dyDescent="0.2"/>
    <row r="4834" ht="27" customHeight="1" x14ac:dyDescent="0.2"/>
    <row r="4835" ht="27" customHeight="1" x14ac:dyDescent="0.2"/>
    <row r="4836" ht="27" customHeight="1" x14ac:dyDescent="0.2"/>
    <row r="4837" ht="27" customHeight="1" x14ac:dyDescent="0.2"/>
    <row r="4838" ht="27" customHeight="1" x14ac:dyDescent="0.2"/>
    <row r="4839" ht="27" customHeight="1" x14ac:dyDescent="0.2"/>
    <row r="4840" ht="27" customHeight="1" x14ac:dyDescent="0.2"/>
    <row r="4841" ht="27" customHeight="1" x14ac:dyDescent="0.2"/>
    <row r="4842" ht="27" customHeight="1" x14ac:dyDescent="0.2"/>
    <row r="4843" ht="27" customHeight="1" x14ac:dyDescent="0.2"/>
    <row r="4844" ht="27" customHeight="1" x14ac:dyDescent="0.2"/>
    <row r="4845" ht="27" customHeight="1" x14ac:dyDescent="0.2"/>
    <row r="4846" ht="27" customHeight="1" x14ac:dyDescent="0.2"/>
    <row r="4847" ht="27" customHeight="1" x14ac:dyDescent="0.2"/>
    <row r="4848" ht="27" customHeight="1" x14ac:dyDescent="0.2"/>
    <row r="4849" ht="27" customHeight="1" x14ac:dyDescent="0.2"/>
    <row r="4850" ht="27" customHeight="1" x14ac:dyDescent="0.2"/>
    <row r="4851" ht="27" customHeight="1" x14ac:dyDescent="0.2"/>
    <row r="4852" ht="27" customHeight="1" x14ac:dyDescent="0.2"/>
    <row r="4853" ht="27" customHeight="1" x14ac:dyDescent="0.2"/>
    <row r="4854" ht="27" customHeight="1" x14ac:dyDescent="0.2"/>
    <row r="4855" ht="27" customHeight="1" x14ac:dyDescent="0.2"/>
    <row r="4856" ht="27" customHeight="1" x14ac:dyDescent="0.2"/>
    <row r="4857" ht="27" customHeight="1" x14ac:dyDescent="0.2"/>
    <row r="4858" ht="27" customHeight="1" x14ac:dyDescent="0.2"/>
    <row r="4859" ht="27" customHeight="1" x14ac:dyDescent="0.2"/>
    <row r="4860" ht="27" customHeight="1" x14ac:dyDescent="0.2"/>
    <row r="4861" ht="27" customHeight="1" x14ac:dyDescent="0.2"/>
    <row r="4862" ht="27" customHeight="1" x14ac:dyDescent="0.2"/>
    <row r="4863" ht="27" customHeight="1" x14ac:dyDescent="0.2"/>
    <row r="4864" ht="27" customHeight="1" x14ac:dyDescent="0.2"/>
    <row r="4865" ht="27" customHeight="1" x14ac:dyDescent="0.2"/>
    <row r="4866" ht="27" customHeight="1" x14ac:dyDescent="0.2"/>
    <row r="4867" ht="27" customHeight="1" x14ac:dyDescent="0.2"/>
    <row r="4868" ht="27" customHeight="1" x14ac:dyDescent="0.2"/>
    <row r="4869" ht="27" customHeight="1" x14ac:dyDescent="0.2"/>
    <row r="4870" ht="27" customHeight="1" x14ac:dyDescent="0.2"/>
    <row r="4871" ht="27" customHeight="1" x14ac:dyDescent="0.2"/>
    <row r="4872" ht="27" customHeight="1" x14ac:dyDescent="0.2"/>
    <row r="4873" ht="27" customHeight="1" x14ac:dyDescent="0.2"/>
    <row r="4874" ht="27" customHeight="1" x14ac:dyDescent="0.2"/>
    <row r="4875" ht="27" customHeight="1" x14ac:dyDescent="0.2"/>
    <row r="4876" ht="27" customHeight="1" x14ac:dyDescent="0.2"/>
    <row r="4877" ht="27" customHeight="1" x14ac:dyDescent="0.2"/>
    <row r="4878" ht="27" customHeight="1" x14ac:dyDescent="0.2"/>
    <row r="4879" ht="27" customHeight="1" x14ac:dyDescent="0.2"/>
    <row r="4880" ht="27" customHeight="1" x14ac:dyDescent="0.2"/>
    <row r="4881" ht="27" customHeight="1" x14ac:dyDescent="0.2"/>
    <row r="4882" ht="27" customHeight="1" x14ac:dyDescent="0.2"/>
    <row r="4883" ht="27" customHeight="1" x14ac:dyDescent="0.2"/>
    <row r="4884" ht="27" customHeight="1" x14ac:dyDescent="0.2"/>
    <row r="4885" ht="27" customHeight="1" x14ac:dyDescent="0.2"/>
    <row r="4886" ht="27" customHeight="1" x14ac:dyDescent="0.2"/>
    <row r="4887" ht="27" customHeight="1" x14ac:dyDescent="0.2"/>
    <row r="4888" ht="27" customHeight="1" x14ac:dyDescent="0.2"/>
    <row r="4889" ht="27" customHeight="1" x14ac:dyDescent="0.2"/>
    <row r="4890" ht="27" customHeight="1" x14ac:dyDescent="0.2"/>
    <row r="4891" ht="27" customHeight="1" x14ac:dyDescent="0.2"/>
    <row r="4892" ht="27" customHeight="1" x14ac:dyDescent="0.2"/>
    <row r="4893" ht="27" customHeight="1" x14ac:dyDescent="0.2"/>
    <row r="4894" ht="27" customHeight="1" x14ac:dyDescent="0.2"/>
    <row r="4895" ht="27" customHeight="1" x14ac:dyDescent="0.2"/>
    <row r="4896" ht="27" customHeight="1" x14ac:dyDescent="0.2"/>
    <row r="4897" ht="27" customHeight="1" x14ac:dyDescent="0.2"/>
    <row r="4898" ht="27" customHeight="1" x14ac:dyDescent="0.2"/>
    <row r="4899" ht="27" customHeight="1" x14ac:dyDescent="0.2"/>
    <row r="4900" ht="27" customHeight="1" x14ac:dyDescent="0.2"/>
    <row r="4901" ht="27" customHeight="1" x14ac:dyDescent="0.2"/>
    <row r="4902" ht="27" customHeight="1" x14ac:dyDescent="0.2"/>
    <row r="4903" ht="27" customHeight="1" x14ac:dyDescent="0.2"/>
    <row r="4904" ht="27" customHeight="1" x14ac:dyDescent="0.2"/>
    <row r="4905" ht="27" customHeight="1" x14ac:dyDescent="0.2"/>
    <row r="4906" ht="27" customHeight="1" x14ac:dyDescent="0.2"/>
    <row r="4907" ht="27" customHeight="1" x14ac:dyDescent="0.2"/>
    <row r="4908" ht="27" customHeight="1" x14ac:dyDescent="0.2"/>
    <row r="4909" ht="27" customHeight="1" x14ac:dyDescent="0.2"/>
    <row r="4910" ht="27" customHeight="1" x14ac:dyDescent="0.2"/>
    <row r="4911" ht="27" customHeight="1" x14ac:dyDescent="0.2"/>
    <row r="4912" ht="27" customHeight="1" x14ac:dyDescent="0.2"/>
    <row r="4913" ht="27" customHeight="1" x14ac:dyDescent="0.2"/>
    <row r="4914" ht="27" customHeight="1" x14ac:dyDescent="0.2"/>
    <row r="4915" ht="27" customHeight="1" x14ac:dyDescent="0.2"/>
    <row r="4916" ht="27" customHeight="1" x14ac:dyDescent="0.2"/>
    <row r="4917" ht="27" customHeight="1" x14ac:dyDescent="0.2"/>
    <row r="4918" ht="27" customHeight="1" x14ac:dyDescent="0.2"/>
    <row r="4919" ht="27" customHeight="1" x14ac:dyDescent="0.2"/>
    <row r="4920" ht="27" customHeight="1" x14ac:dyDescent="0.2"/>
    <row r="4921" ht="27" customHeight="1" x14ac:dyDescent="0.2"/>
    <row r="4922" ht="27" customHeight="1" x14ac:dyDescent="0.2"/>
    <row r="4923" ht="27" customHeight="1" x14ac:dyDescent="0.2"/>
    <row r="4924" ht="27" customHeight="1" x14ac:dyDescent="0.2"/>
    <row r="4925" ht="27" customHeight="1" x14ac:dyDescent="0.2"/>
    <row r="4926" ht="27" customHeight="1" x14ac:dyDescent="0.2"/>
    <row r="4927" ht="27" customHeight="1" x14ac:dyDescent="0.2"/>
    <row r="4928" ht="27" customHeight="1" x14ac:dyDescent="0.2"/>
    <row r="4929" ht="27" customHeight="1" x14ac:dyDescent="0.2"/>
    <row r="4930" ht="27" customHeight="1" x14ac:dyDescent="0.2"/>
    <row r="4931" ht="27" customHeight="1" x14ac:dyDescent="0.2"/>
    <row r="4932" ht="27" customHeight="1" x14ac:dyDescent="0.2"/>
    <row r="4933" ht="27" customHeight="1" x14ac:dyDescent="0.2"/>
    <row r="4934" ht="27" customHeight="1" x14ac:dyDescent="0.2"/>
    <row r="4935" ht="27" customHeight="1" x14ac:dyDescent="0.2"/>
    <row r="4936" ht="27" customHeight="1" x14ac:dyDescent="0.2"/>
    <row r="4937" ht="27" customHeight="1" x14ac:dyDescent="0.2"/>
    <row r="4938" ht="27" customHeight="1" x14ac:dyDescent="0.2"/>
    <row r="4939" ht="27" customHeight="1" x14ac:dyDescent="0.2"/>
    <row r="4940" ht="27" customHeight="1" x14ac:dyDescent="0.2"/>
    <row r="4941" ht="27" customHeight="1" x14ac:dyDescent="0.2"/>
    <row r="4942" ht="27" customHeight="1" x14ac:dyDescent="0.2"/>
    <row r="4943" ht="27" customHeight="1" x14ac:dyDescent="0.2"/>
    <row r="4944" ht="27" customHeight="1" x14ac:dyDescent="0.2"/>
    <row r="4945" ht="27" customHeight="1" x14ac:dyDescent="0.2"/>
    <row r="4946" ht="27" customHeight="1" x14ac:dyDescent="0.2"/>
    <row r="4947" ht="27" customHeight="1" x14ac:dyDescent="0.2"/>
    <row r="4948" ht="27" customHeight="1" x14ac:dyDescent="0.2"/>
    <row r="4949" ht="27" customHeight="1" x14ac:dyDescent="0.2"/>
    <row r="4950" ht="27" customHeight="1" x14ac:dyDescent="0.2"/>
    <row r="4951" ht="27" customHeight="1" x14ac:dyDescent="0.2"/>
    <row r="4952" ht="27" customHeight="1" x14ac:dyDescent="0.2"/>
    <row r="4953" ht="27" customHeight="1" x14ac:dyDescent="0.2"/>
    <row r="4954" ht="27" customHeight="1" x14ac:dyDescent="0.2"/>
    <row r="4955" ht="27" customHeight="1" x14ac:dyDescent="0.2"/>
    <row r="4956" ht="27" customHeight="1" x14ac:dyDescent="0.2"/>
    <row r="4957" ht="27" customHeight="1" x14ac:dyDescent="0.2"/>
    <row r="4958" ht="27" customHeight="1" x14ac:dyDescent="0.2"/>
    <row r="4959" ht="27" customHeight="1" x14ac:dyDescent="0.2"/>
    <row r="4960" ht="27" customHeight="1" x14ac:dyDescent="0.2"/>
    <row r="4961" ht="27" customHeight="1" x14ac:dyDescent="0.2"/>
    <row r="4962" ht="27" customHeight="1" x14ac:dyDescent="0.2"/>
    <row r="4963" ht="27" customHeight="1" x14ac:dyDescent="0.2"/>
    <row r="4964" ht="27" customHeight="1" x14ac:dyDescent="0.2"/>
    <row r="4965" ht="27" customHeight="1" x14ac:dyDescent="0.2"/>
    <row r="4966" ht="27" customHeight="1" x14ac:dyDescent="0.2"/>
    <row r="4967" ht="27" customHeight="1" x14ac:dyDescent="0.2"/>
    <row r="4968" ht="27" customHeight="1" x14ac:dyDescent="0.2"/>
    <row r="4969" ht="27" customHeight="1" x14ac:dyDescent="0.2"/>
    <row r="4970" ht="27" customHeight="1" x14ac:dyDescent="0.2"/>
    <row r="4971" ht="27" customHeight="1" x14ac:dyDescent="0.2"/>
    <row r="4972" ht="27" customHeight="1" x14ac:dyDescent="0.2"/>
    <row r="4973" ht="27" customHeight="1" x14ac:dyDescent="0.2"/>
    <row r="4974" ht="27" customHeight="1" x14ac:dyDescent="0.2"/>
    <row r="4975" ht="27" customHeight="1" x14ac:dyDescent="0.2"/>
    <row r="4976" ht="27" customHeight="1" x14ac:dyDescent="0.2"/>
    <row r="4977" ht="27" customHeight="1" x14ac:dyDescent="0.2"/>
    <row r="4978" ht="27" customHeight="1" x14ac:dyDescent="0.2"/>
    <row r="4979" ht="27" customHeight="1" x14ac:dyDescent="0.2"/>
    <row r="4980" ht="27" customHeight="1" x14ac:dyDescent="0.2"/>
    <row r="4981" ht="27" customHeight="1" x14ac:dyDescent="0.2"/>
    <row r="4982" ht="27" customHeight="1" x14ac:dyDescent="0.2"/>
    <row r="4983" ht="27" customHeight="1" x14ac:dyDescent="0.2"/>
    <row r="4984" ht="27" customHeight="1" x14ac:dyDescent="0.2"/>
    <row r="4985" ht="27" customHeight="1" x14ac:dyDescent="0.2"/>
    <row r="4986" ht="27" customHeight="1" x14ac:dyDescent="0.2"/>
    <row r="4987" ht="27" customHeight="1" x14ac:dyDescent="0.2"/>
    <row r="4988" ht="27" customHeight="1" x14ac:dyDescent="0.2"/>
    <row r="4989" ht="27" customHeight="1" x14ac:dyDescent="0.2"/>
    <row r="4990" ht="27" customHeight="1" x14ac:dyDescent="0.2"/>
    <row r="4991" ht="27" customHeight="1" x14ac:dyDescent="0.2"/>
    <row r="4992" ht="27" customHeight="1" x14ac:dyDescent="0.2"/>
    <row r="4993" ht="27" customHeight="1" x14ac:dyDescent="0.2"/>
    <row r="4994" ht="27" customHeight="1" x14ac:dyDescent="0.2"/>
    <row r="4995" ht="27" customHeight="1" x14ac:dyDescent="0.2"/>
    <row r="4996" ht="27" customHeight="1" x14ac:dyDescent="0.2"/>
    <row r="4997" ht="27" customHeight="1" x14ac:dyDescent="0.2"/>
    <row r="4998" ht="27" customHeight="1" x14ac:dyDescent="0.2"/>
    <row r="4999" ht="27" customHeight="1" x14ac:dyDescent="0.2"/>
    <row r="5000" ht="27" customHeight="1" x14ac:dyDescent="0.2"/>
    <row r="5001" ht="27" customHeight="1" x14ac:dyDescent="0.2"/>
    <row r="5002" ht="27" customHeight="1" x14ac:dyDescent="0.2"/>
    <row r="5003" ht="27" customHeight="1" x14ac:dyDescent="0.2"/>
    <row r="5004" ht="27" customHeight="1" x14ac:dyDescent="0.2"/>
    <row r="5005" ht="27" customHeight="1" x14ac:dyDescent="0.2"/>
    <row r="5006" ht="27" customHeight="1" x14ac:dyDescent="0.2"/>
    <row r="5007" ht="27" customHeight="1" x14ac:dyDescent="0.2"/>
    <row r="5008" ht="27" customHeight="1" x14ac:dyDescent="0.2"/>
    <row r="5009" ht="27" customHeight="1" x14ac:dyDescent="0.2"/>
    <row r="5010" ht="27" customHeight="1" x14ac:dyDescent="0.2"/>
    <row r="5011" ht="27" customHeight="1" x14ac:dyDescent="0.2"/>
    <row r="5012" ht="27" customHeight="1" x14ac:dyDescent="0.2"/>
    <row r="5013" ht="27" customHeight="1" x14ac:dyDescent="0.2"/>
    <row r="5014" ht="27" customHeight="1" x14ac:dyDescent="0.2"/>
    <row r="5015" ht="27" customHeight="1" x14ac:dyDescent="0.2"/>
    <row r="5016" ht="27" customHeight="1" x14ac:dyDescent="0.2"/>
    <row r="5017" ht="27" customHeight="1" x14ac:dyDescent="0.2"/>
    <row r="5018" ht="27" customHeight="1" x14ac:dyDescent="0.2"/>
    <row r="5019" ht="27" customHeight="1" x14ac:dyDescent="0.2"/>
    <row r="5020" ht="27" customHeight="1" x14ac:dyDescent="0.2"/>
    <row r="5021" ht="27" customHeight="1" x14ac:dyDescent="0.2"/>
    <row r="5022" ht="27" customHeight="1" x14ac:dyDescent="0.2"/>
    <row r="5023" ht="27" customHeight="1" x14ac:dyDescent="0.2"/>
    <row r="5024" ht="27" customHeight="1" x14ac:dyDescent="0.2"/>
    <row r="5025" ht="27" customHeight="1" x14ac:dyDescent="0.2"/>
    <row r="5026" ht="27" customHeight="1" x14ac:dyDescent="0.2"/>
    <row r="5027" ht="27" customHeight="1" x14ac:dyDescent="0.2"/>
    <row r="5028" ht="27" customHeight="1" x14ac:dyDescent="0.2"/>
    <row r="5029" ht="27" customHeight="1" x14ac:dyDescent="0.2"/>
    <row r="5030" ht="27" customHeight="1" x14ac:dyDescent="0.2"/>
    <row r="5031" ht="27" customHeight="1" x14ac:dyDescent="0.2"/>
    <row r="5032" ht="27" customHeight="1" x14ac:dyDescent="0.2"/>
    <row r="5033" ht="27" customHeight="1" x14ac:dyDescent="0.2"/>
    <row r="5034" ht="27" customHeight="1" x14ac:dyDescent="0.2"/>
    <row r="5035" ht="27" customHeight="1" x14ac:dyDescent="0.2"/>
    <row r="5036" ht="27" customHeight="1" x14ac:dyDescent="0.2"/>
    <row r="5037" ht="27" customHeight="1" x14ac:dyDescent="0.2"/>
    <row r="5038" ht="27" customHeight="1" x14ac:dyDescent="0.2"/>
    <row r="5039" ht="27" customHeight="1" x14ac:dyDescent="0.2"/>
    <row r="5040" ht="27" customHeight="1" x14ac:dyDescent="0.2"/>
    <row r="5041" ht="27" customHeight="1" x14ac:dyDescent="0.2"/>
    <row r="5042" ht="27" customHeight="1" x14ac:dyDescent="0.2"/>
    <row r="5043" ht="27" customHeight="1" x14ac:dyDescent="0.2"/>
    <row r="5044" ht="27" customHeight="1" x14ac:dyDescent="0.2"/>
    <row r="5045" ht="27" customHeight="1" x14ac:dyDescent="0.2"/>
    <row r="5046" ht="27" customHeight="1" x14ac:dyDescent="0.2"/>
    <row r="5047" ht="27" customHeight="1" x14ac:dyDescent="0.2"/>
    <row r="5048" ht="27" customHeight="1" x14ac:dyDescent="0.2"/>
    <row r="5049" ht="27" customHeight="1" x14ac:dyDescent="0.2"/>
    <row r="5050" ht="27" customHeight="1" x14ac:dyDescent="0.2"/>
    <row r="5051" ht="27" customHeight="1" x14ac:dyDescent="0.2"/>
    <row r="5052" ht="27" customHeight="1" x14ac:dyDescent="0.2"/>
    <row r="5053" ht="27" customHeight="1" x14ac:dyDescent="0.2"/>
    <row r="5054" ht="27" customHeight="1" x14ac:dyDescent="0.2"/>
    <row r="5055" ht="27" customHeight="1" x14ac:dyDescent="0.2"/>
    <row r="5056" ht="27" customHeight="1" x14ac:dyDescent="0.2"/>
    <row r="5057" ht="27" customHeight="1" x14ac:dyDescent="0.2"/>
    <row r="5058" ht="27" customHeight="1" x14ac:dyDescent="0.2"/>
    <row r="5059" ht="27" customHeight="1" x14ac:dyDescent="0.2"/>
    <row r="5060" ht="27" customHeight="1" x14ac:dyDescent="0.2"/>
    <row r="5061" ht="27" customHeight="1" x14ac:dyDescent="0.2"/>
    <row r="5062" ht="27" customHeight="1" x14ac:dyDescent="0.2"/>
    <row r="5063" ht="27" customHeight="1" x14ac:dyDescent="0.2"/>
    <row r="5064" ht="27" customHeight="1" x14ac:dyDescent="0.2"/>
    <row r="5065" ht="27" customHeight="1" x14ac:dyDescent="0.2"/>
    <row r="5066" ht="27" customHeight="1" x14ac:dyDescent="0.2"/>
    <row r="5067" ht="27" customHeight="1" x14ac:dyDescent="0.2"/>
    <row r="5068" ht="27" customHeight="1" x14ac:dyDescent="0.2"/>
    <row r="5069" ht="27" customHeight="1" x14ac:dyDescent="0.2"/>
    <row r="5070" ht="27" customHeight="1" x14ac:dyDescent="0.2"/>
    <row r="5071" ht="27" customHeight="1" x14ac:dyDescent="0.2"/>
    <row r="5072" ht="27" customHeight="1" x14ac:dyDescent="0.2"/>
    <row r="5073" ht="27" customHeight="1" x14ac:dyDescent="0.2"/>
    <row r="5074" ht="27" customHeight="1" x14ac:dyDescent="0.2"/>
    <row r="5075" ht="27" customHeight="1" x14ac:dyDescent="0.2"/>
    <row r="5076" ht="27" customHeight="1" x14ac:dyDescent="0.2"/>
    <row r="5077" ht="27" customHeight="1" x14ac:dyDescent="0.2"/>
    <row r="5078" ht="27" customHeight="1" x14ac:dyDescent="0.2"/>
    <row r="5079" ht="27" customHeight="1" x14ac:dyDescent="0.2"/>
    <row r="5080" ht="27" customHeight="1" x14ac:dyDescent="0.2"/>
    <row r="5081" ht="27" customHeight="1" x14ac:dyDescent="0.2"/>
    <row r="5082" ht="27" customHeight="1" x14ac:dyDescent="0.2"/>
    <row r="5083" ht="27" customHeight="1" x14ac:dyDescent="0.2"/>
    <row r="5084" ht="27" customHeight="1" x14ac:dyDescent="0.2"/>
    <row r="5085" ht="27" customHeight="1" x14ac:dyDescent="0.2"/>
    <row r="5086" ht="27" customHeight="1" x14ac:dyDescent="0.2"/>
    <row r="5087" ht="27" customHeight="1" x14ac:dyDescent="0.2"/>
    <row r="5088" ht="27" customHeight="1" x14ac:dyDescent="0.2"/>
    <row r="5089" ht="27" customHeight="1" x14ac:dyDescent="0.2"/>
    <row r="5090" ht="27" customHeight="1" x14ac:dyDescent="0.2"/>
    <row r="5091" ht="27" customHeight="1" x14ac:dyDescent="0.2"/>
    <row r="5092" ht="27" customHeight="1" x14ac:dyDescent="0.2"/>
    <row r="5093" ht="27" customHeight="1" x14ac:dyDescent="0.2"/>
    <row r="5094" ht="27" customHeight="1" x14ac:dyDescent="0.2"/>
    <row r="5095" ht="27" customHeight="1" x14ac:dyDescent="0.2"/>
    <row r="5096" ht="27" customHeight="1" x14ac:dyDescent="0.2"/>
    <row r="5097" ht="27" customHeight="1" x14ac:dyDescent="0.2"/>
    <row r="5098" ht="27" customHeight="1" x14ac:dyDescent="0.2"/>
    <row r="5099" ht="27" customHeight="1" x14ac:dyDescent="0.2"/>
    <row r="5100" ht="27" customHeight="1" x14ac:dyDescent="0.2"/>
    <row r="5101" ht="27" customHeight="1" x14ac:dyDescent="0.2"/>
    <row r="5102" ht="27" customHeight="1" x14ac:dyDescent="0.2"/>
    <row r="5103" ht="27" customHeight="1" x14ac:dyDescent="0.2"/>
    <row r="5104" ht="27" customHeight="1" x14ac:dyDescent="0.2"/>
    <row r="5105" ht="27" customHeight="1" x14ac:dyDescent="0.2"/>
    <row r="5106" ht="27" customHeight="1" x14ac:dyDescent="0.2"/>
    <row r="5107" ht="27" customHeight="1" x14ac:dyDescent="0.2"/>
    <row r="5108" ht="27" customHeight="1" x14ac:dyDescent="0.2"/>
    <row r="5109" ht="27" customHeight="1" x14ac:dyDescent="0.2"/>
    <row r="5110" ht="27" customHeight="1" x14ac:dyDescent="0.2"/>
    <row r="5111" ht="27" customHeight="1" x14ac:dyDescent="0.2"/>
    <row r="5112" ht="27" customHeight="1" x14ac:dyDescent="0.2"/>
    <row r="5113" ht="27" customHeight="1" x14ac:dyDescent="0.2"/>
    <row r="5114" ht="27" customHeight="1" x14ac:dyDescent="0.2"/>
    <row r="5115" ht="27" customHeight="1" x14ac:dyDescent="0.2"/>
    <row r="5116" ht="27" customHeight="1" x14ac:dyDescent="0.2"/>
    <row r="5117" ht="27" customHeight="1" x14ac:dyDescent="0.2"/>
    <row r="5118" ht="27" customHeight="1" x14ac:dyDescent="0.2"/>
    <row r="5119" ht="27" customHeight="1" x14ac:dyDescent="0.2"/>
    <row r="5120" ht="27" customHeight="1" x14ac:dyDescent="0.2"/>
    <row r="5121" ht="27" customHeight="1" x14ac:dyDescent="0.2"/>
    <row r="5122" ht="27" customHeight="1" x14ac:dyDescent="0.2"/>
    <row r="5123" ht="27" customHeight="1" x14ac:dyDescent="0.2"/>
    <row r="5124" ht="27" customHeight="1" x14ac:dyDescent="0.2"/>
    <row r="5125" ht="27" customHeight="1" x14ac:dyDescent="0.2"/>
    <row r="5126" ht="27" customHeight="1" x14ac:dyDescent="0.2"/>
    <row r="5127" ht="27" customHeight="1" x14ac:dyDescent="0.2"/>
    <row r="5128" ht="27" customHeight="1" x14ac:dyDescent="0.2"/>
    <row r="5129" ht="27" customHeight="1" x14ac:dyDescent="0.2"/>
    <row r="5130" ht="27" customHeight="1" x14ac:dyDescent="0.2"/>
    <row r="5131" ht="27" customHeight="1" x14ac:dyDescent="0.2"/>
    <row r="5132" ht="27" customHeight="1" x14ac:dyDescent="0.2"/>
    <row r="5133" ht="27" customHeight="1" x14ac:dyDescent="0.2"/>
    <row r="5134" ht="27" customHeight="1" x14ac:dyDescent="0.2"/>
    <row r="5135" ht="27" customHeight="1" x14ac:dyDescent="0.2"/>
    <row r="5136" ht="27" customHeight="1" x14ac:dyDescent="0.2"/>
    <row r="5137" ht="27" customHeight="1" x14ac:dyDescent="0.2"/>
    <row r="5138" ht="27" customHeight="1" x14ac:dyDescent="0.2"/>
    <row r="5139" ht="27" customHeight="1" x14ac:dyDescent="0.2"/>
    <row r="5140" ht="27" customHeight="1" x14ac:dyDescent="0.2"/>
    <row r="5141" ht="27" customHeight="1" x14ac:dyDescent="0.2"/>
    <row r="5142" ht="27" customHeight="1" x14ac:dyDescent="0.2"/>
    <row r="5143" ht="27" customHeight="1" x14ac:dyDescent="0.2"/>
    <row r="5144" ht="27" customHeight="1" x14ac:dyDescent="0.2"/>
    <row r="5145" ht="27" customHeight="1" x14ac:dyDescent="0.2"/>
    <row r="5146" ht="27" customHeight="1" x14ac:dyDescent="0.2"/>
    <row r="5147" ht="27" customHeight="1" x14ac:dyDescent="0.2"/>
    <row r="5148" ht="27" customHeight="1" x14ac:dyDescent="0.2"/>
    <row r="5149" ht="27" customHeight="1" x14ac:dyDescent="0.2"/>
    <row r="5150" ht="27" customHeight="1" x14ac:dyDescent="0.2"/>
    <row r="5151" ht="27" customHeight="1" x14ac:dyDescent="0.2"/>
    <row r="5152" ht="27" customHeight="1" x14ac:dyDescent="0.2"/>
    <row r="5153" ht="27" customHeight="1" x14ac:dyDescent="0.2"/>
    <row r="5154" ht="27" customHeight="1" x14ac:dyDescent="0.2"/>
    <row r="5155" ht="27" customHeight="1" x14ac:dyDescent="0.2"/>
    <row r="5156" ht="27" customHeight="1" x14ac:dyDescent="0.2"/>
    <row r="5157" ht="27" customHeight="1" x14ac:dyDescent="0.2"/>
    <row r="5158" ht="27" customHeight="1" x14ac:dyDescent="0.2"/>
    <row r="5159" ht="27" customHeight="1" x14ac:dyDescent="0.2"/>
    <row r="5160" ht="27" customHeight="1" x14ac:dyDescent="0.2"/>
    <row r="5161" ht="27" customHeight="1" x14ac:dyDescent="0.2"/>
    <row r="5162" ht="27" customHeight="1" x14ac:dyDescent="0.2"/>
    <row r="5163" ht="27" customHeight="1" x14ac:dyDescent="0.2"/>
    <row r="5164" ht="27" customHeight="1" x14ac:dyDescent="0.2"/>
    <row r="5165" ht="27" customHeight="1" x14ac:dyDescent="0.2"/>
    <row r="5166" ht="27" customHeight="1" x14ac:dyDescent="0.2"/>
    <row r="5167" ht="27" customHeight="1" x14ac:dyDescent="0.2"/>
    <row r="5168" ht="27" customHeight="1" x14ac:dyDescent="0.2"/>
    <row r="5169" ht="27" customHeight="1" x14ac:dyDescent="0.2"/>
    <row r="5170" ht="27" customHeight="1" x14ac:dyDescent="0.2"/>
    <row r="5171" ht="27" customHeight="1" x14ac:dyDescent="0.2"/>
    <row r="5172" ht="27" customHeight="1" x14ac:dyDescent="0.2"/>
    <row r="5173" ht="27" customHeight="1" x14ac:dyDescent="0.2"/>
    <row r="5174" ht="27" customHeight="1" x14ac:dyDescent="0.2"/>
    <row r="5175" ht="27" customHeight="1" x14ac:dyDescent="0.2"/>
    <row r="5176" ht="27" customHeight="1" x14ac:dyDescent="0.2"/>
    <row r="5177" ht="27" customHeight="1" x14ac:dyDescent="0.2"/>
    <row r="5178" ht="27" customHeight="1" x14ac:dyDescent="0.2"/>
    <row r="5179" ht="27" customHeight="1" x14ac:dyDescent="0.2"/>
    <row r="5180" ht="27" customHeight="1" x14ac:dyDescent="0.2"/>
    <row r="5181" ht="27" customHeight="1" x14ac:dyDescent="0.2"/>
    <row r="5182" ht="27" customHeight="1" x14ac:dyDescent="0.2"/>
    <row r="5183" ht="27" customHeight="1" x14ac:dyDescent="0.2"/>
    <row r="5184" ht="27" customHeight="1" x14ac:dyDescent="0.2"/>
    <row r="5185" ht="27" customHeight="1" x14ac:dyDescent="0.2"/>
    <row r="5186" ht="27" customHeight="1" x14ac:dyDescent="0.2"/>
    <row r="5187" ht="27" customHeight="1" x14ac:dyDescent="0.2"/>
    <row r="5188" ht="27" customHeight="1" x14ac:dyDescent="0.2"/>
    <row r="5189" ht="27" customHeight="1" x14ac:dyDescent="0.2"/>
    <row r="5190" ht="27" customHeight="1" x14ac:dyDescent="0.2"/>
    <row r="5191" ht="27" customHeight="1" x14ac:dyDescent="0.2"/>
    <row r="5192" ht="27" customHeight="1" x14ac:dyDescent="0.2"/>
    <row r="5193" ht="27" customHeight="1" x14ac:dyDescent="0.2"/>
    <row r="5194" ht="27" customHeight="1" x14ac:dyDescent="0.2"/>
    <row r="5195" ht="27" customHeight="1" x14ac:dyDescent="0.2"/>
    <row r="5196" ht="27" customHeight="1" x14ac:dyDescent="0.2"/>
    <row r="5197" ht="27" customHeight="1" x14ac:dyDescent="0.2"/>
    <row r="5198" ht="27" customHeight="1" x14ac:dyDescent="0.2"/>
    <row r="5199" ht="27" customHeight="1" x14ac:dyDescent="0.2"/>
    <row r="5200" ht="27" customHeight="1" x14ac:dyDescent="0.2"/>
    <row r="5201" ht="27" customHeight="1" x14ac:dyDescent="0.2"/>
    <row r="5202" ht="27" customHeight="1" x14ac:dyDescent="0.2"/>
    <row r="5203" ht="27" customHeight="1" x14ac:dyDescent="0.2"/>
    <row r="5204" ht="27" customHeight="1" x14ac:dyDescent="0.2"/>
    <row r="5205" ht="27" customHeight="1" x14ac:dyDescent="0.2"/>
    <row r="5206" ht="27" customHeight="1" x14ac:dyDescent="0.2"/>
    <row r="5207" ht="27" customHeight="1" x14ac:dyDescent="0.2"/>
    <row r="5208" ht="27" customHeight="1" x14ac:dyDescent="0.2"/>
    <row r="5209" ht="27" customHeight="1" x14ac:dyDescent="0.2"/>
    <row r="5210" ht="27" customHeight="1" x14ac:dyDescent="0.2"/>
    <row r="5211" ht="27" customHeight="1" x14ac:dyDescent="0.2"/>
    <row r="5212" ht="27" customHeight="1" x14ac:dyDescent="0.2"/>
    <row r="5213" ht="27" customHeight="1" x14ac:dyDescent="0.2"/>
    <row r="5214" ht="27" customHeight="1" x14ac:dyDescent="0.2"/>
    <row r="5215" ht="27" customHeight="1" x14ac:dyDescent="0.2"/>
    <row r="5216" ht="27" customHeight="1" x14ac:dyDescent="0.2"/>
    <row r="5217" ht="27" customHeight="1" x14ac:dyDescent="0.2"/>
    <row r="5218" ht="27" customHeight="1" x14ac:dyDescent="0.2"/>
    <row r="5219" ht="27" customHeight="1" x14ac:dyDescent="0.2"/>
    <row r="5220" ht="27" customHeight="1" x14ac:dyDescent="0.2"/>
    <row r="5221" ht="27" customHeight="1" x14ac:dyDescent="0.2"/>
    <row r="5222" ht="27" customHeight="1" x14ac:dyDescent="0.2"/>
    <row r="5223" ht="27" customHeight="1" x14ac:dyDescent="0.2"/>
    <row r="5224" ht="27" customHeight="1" x14ac:dyDescent="0.2"/>
    <row r="5225" ht="27" customHeight="1" x14ac:dyDescent="0.2"/>
    <row r="5226" ht="27" customHeight="1" x14ac:dyDescent="0.2"/>
    <row r="5227" ht="27" customHeight="1" x14ac:dyDescent="0.2"/>
    <row r="5228" ht="27" customHeight="1" x14ac:dyDescent="0.2"/>
    <row r="5229" ht="27" customHeight="1" x14ac:dyDescent="0.2"/>
    <row r="5230" ht="27" customHeight="1" x14ac:dyDescent="0.2"/>
    <row r="5231" ht="27" customHeight="1" x14ac:dyDescent="0.2"/>
    <row r="5232" ht="27" customHeight="1" x14ac:dyDescent="0.2"/>
    <row r="5233" ht="27" customHeight="1" x14ac:dyDescent="0.2"/>
    <row r="5234" ht="27" customHeight="1" x14ac:dyDescent="0.2"/>
    <row r="5235" ht="27" customHeight="1" x14ac:dyDescent="0.2"/>
    <row r="5236" ht="27" customHeight="1" x14ac:dyDescent="0.2"/>
    <row r="5237" ht="27" customHeight="1" x14ac:dyDescent="0.2"/>
    <row r="5238" ht="27" customHeight="1" x14ac:dyDescent="0.2"/>
    <row r="5239" ht="27" customHeight="1" x14ac:dyDescent="0.2"/>
    <row r="5240" ht="27" customHeight="1" x14ac:dyDescent="0.2"/>
    <row r="5241" ht="27" customHeight="1" x14ac:dyDescent="0.2"/>
    <row r="5242" ht="27" customHeight="1" x14ac:dyDescent="0.2"/>
    <row r="5243" ht="27" customHeight="1" x14ac:dyDescent="0.2"/>
    <row r="5244" ht="27" customHeight="1" x14ac:dyDescent="0.2"/>
    <row r="5245" ht="27" customHeight="1" x14ac:dyDescent="0.2"/>
    <row r="5246" ht="27" customHeight="1" x14ac:dyDescent="0.2"/>
    <row r="5247" ht="27" customHeight="1" x14ac:dyDescent="0.2"/>
    <row r="5248" ht="27" customHeight="1" x14ac:dyDescent="0.2"/>
    <row r="5249" ht="27" customHeight="1" x14ac:dyDescent="0.2"/>
    <row r="5250" ht="27" customHeight="1" x14ac:dyDescent="0.2"/>
    <row r="5251" ht="27" customHeight="1" x14ac:dyDescent="0.2"/>
    <row r="5252" ht="27" customHeight="1" x14ac:dyDescent="0.2"/>
    <row r="5253" ht="27" customHeight="1" x14ac:dyDescent="0.2"/>
    <row r="5254" ht="27" customHeight="1" x14ac:dyDescent="0.2"/>
    <row r="5255" ht="27" customHeight="1" x14ac:dyDescent="0.2"/>
    <row r="5256" ht="27" customHeight="1" x14ac:dyDescent="0.2"/>
    <row r="5257" ht="27" customHeight="1" x14ac:dyDescent="0.2"/>
    <row r="5258" ht="27" customHeight="1" x14ac:dyDescent="0.2"/>
    <row r="5259" ht="27" customHeight="1" x14ac:dyDescent="0.2"/>
    <row r="5260" ht="27" customHeight="1" x14ac:dyDescent="0.2"/>
    <row r="5261" ht="27" customHeight="1" x14ac:dyDescent="0.2"/>
    <row r="5262" ht="27" customHeight="1" x14ac:dyDescent="0.2"/>
    <row r="5263" ht="27" customHeight="1" x14ac:dyDescent="0.2"/>
    <row r="5264" ht="27" customHeight="1" x14ac:dyDescent="0.2"/>
    <row r="5265" ht="27" customHeight="1" x14ac:dyDescent="0.2"/>
    <row r="5266" ht="27" customHeight="1" x14ac:dyDescent="0.2"/>
    <row r="5267" ht="27" customHeight="1" x14ac:dyDescent="0.2"/>
    <row r="5268" ht="27" customHeight="1" x14ac:dyDescent="0.2"/>
    <row r="5269" ht="27" customHeight="1" x14ac:dyDescent="0.2"/>
    <row r="5270" ht="27" customHeight="1" x14ac:dyDescent="0.2"/>
    <row r="5271" ht="27" customHeight="1" x14ac:dyDescent="0.2"/>
    <row r="5272" ht="27" customHeight="1" x14ac:dyDescent="0.2"/>
    <row r="5273" ht="27" customHeight="1" x14ac:dyDescent="0.2"/>
    <row r="5274" ht="27" customHeight="1" x14ac:dyDescent="0.2"/>
    <row r="5275" ht="27" customHeight="1" x14ac:dyDescent="0.2"/>
    <row r="5276" ht="27" customHeight="1" x14ac:dyDescent="0.2"/>
    <row r="5277" ht="27" customHeight="1" x14ac:dyDescent="0.2"/>
    <row r="5278" ht="27" customHeight="1" x14ac:dyDescent="0.2"/>
    <row r="5279" ht="27" customHeight="1" x14ac:dyDescent="0.2"/>
    <row r="5280" ht="27" customHeight="1" x14ac:dyDescent="0.2"/>
    <row r="5281" ht="27" customHeight="1" x14ac:dyDescent="0.2"/>
    <row r="5282" ht="27" customHeight="1" x14ac:dyDescent="0.2"/>
    <row r="5283" ht="27" customHeight="1" x14ac:dyDescent="0.2"/>
    <row r="5284" ht="27" customHeight="1" x14ac:dyDescent="0.2"/>
    <row r="5285" ht="27" customHeight="1" x14ac:dyDescent="0.2"/>
    <row r="5286" ht="27" customHeight="1" x14ac:dyDescent="0.2"/>
    <row r="5287" ht="27" customHeight="1" x14ac:dyDescent="0.2"/>
    <row r="5288" ht="27" customHeight="1" x14ac:dyDescent="0.2"/>
    <row r="5289" ht="27" customHeight="1" x14ac:dyDescent="0.2"/>
    <row r="5290" ht="27" customHeight="1" x14ac:dyDescent="0.2"/>
    <row r="5291" ht="27" customHeight="1" x14ac:dyDescent="0.2"/>
    <row r="5292" ht="27" customHeight="1" x14ac:dyDescent="0.2"/>
    <row r="5293" ht="27" customHeight="1" x14ac:dyDescent="0.2"/>
    <row r="5294" ht="27" customHeight="1" x14ac:dyDescent="0.2"/>
    <row r="5295" ht="27" customHeight="1" x14ac:dyDescent="0.2"/>
    <row r="5296" ht="27" customHeight="1" x14ac:dyDescent="0.2"/>
    <row r="5297" ht="27" customHeight="1" x14ac:dyDescent="0.2"/>
    <row r="5298" ht="27" customHeight="1" x14ac:dyDescent="0.2"/>
    <row r="5299" ht="27" customHeight="1" x14ac:dyDescent="0.2"/>
    <row r="5300" ht="27" customHeight="1" x14ac:dyDescent="0.2"/>
    <row r="5301" ht="27" customHeight="1" x14ac:dyDescent="0.2"/>
    <row r="5302" ht="27" customHeight="1" x14ac:dyDescent="0.2"/>
    <row r="5303" ht="27" customHeight="1" x14ac:dyDescent="0.2"/>
    <row r="5304" ht="27" customHeight="1" x14ac:dyDescent="0.2"/>
    <row r="5305" ht="27" customHeight="1" x14ac:dyDescent="0.2"/>
    <row r="5306" ht="27" customHeight="1" x14ac:dyDescent="0.2"/>
    <row r="5307" ht="27" customHeight="1" x14ac:dyDescent="0.2"/>
    <row r="5308" ht="27" customHeight="1" x14ac:dyDescent="0.2"/>
    <row r="5309" ht="27" customHeight="1" x14ac:dyDescent="0.2"/>
    <row r="5310" ht="27" customHeight="1" x14ac:dyDescent="0.2"/>
    <row r="5311" ht="27" customHeight="1" x14ac:dyDescent="0.2"/>
    <row r="5312" ht="27" customHeight="1" x14ac:dyDescent="0.2"/>
    <row r="5313" ht="27" customHeight="1" x14ac:dyDescent="0.2"/>
    <row r="5314" ht="27" customHeight="1" x14ac:dyDescent="0.2"/>
    <row r="5315" ht="27" customHeight="1" x14ac:dyDescent="0.2"/>
    <row r="5316" ht="27" customHeight="1" x14ac:dyDescent="0.2"/>
    <row r="5317" ht="27" customHeight="1" x14ac:dyDescent="0.2"/>
    <row r="5318" ht="27" customHeight="1" x14ac:dyDescent="0.2"/>
    <row r="5319" ht="27" customHeight="1" x14ac:dyDescent="0.2"/>
    <row r="5320" ht="27" customHeight="1" x14ac:dyDescent="0.2"/>
    <row r="5321" ht="27" customHeight="1" x14ac:dyDescent="0.2"/>
    <row r="5322" ht="27" customHeight="1" x14ac:dyDescent="0.2"/>
    <row r="5323" ht="27" customHeight="1" x14ac:dyDescent="0.2"/>
    <row r="5324" ht="27" customHeight="1" x14ac:dyDescent="0.2"/>
    <row r="5325" ht="27" customHeight="1" x14ac:dyDescent="0.2"/>
    <row r="5326" ht="27" customHeight="1" x14ac:dyDescent="0.2"/>
    <row r="5327" ht="27" customHeight="1" x14ac:dyDescent="0.2"/>
    <row r="5328" ht="27" customHeight="1" x14ac:dyDescent="0.2"/>
    <row r="5329" ht="27" customHeight="1" x14ac:dyDescent="0.2"/>
    <row r="5330" ht="27" customHeight="1" x14ac:dyDescent="0.2"/>
    <row r="5331" ht="27" customHeight="1" x14ac:dyDescent="0.2"/>
    <row r="5332" ht="27" customHeight="1" x14ac:dyDescent="0.2"/>
    <row r="5333" ht="27" customHeight="1" x14ac:dyDescent="0.2"/>
    <row r="5334" ht="27" customHeight="1" x14ac:dyDescent="0.2"/>
    <row r="5335" ht="27" customHeight="1" x14ac:dyDescent="0.2"/>
    <row r="5336" ht="27" customHeight="1" x14ac:dyDescent="0.2"/>
    <row r="5337" ht="27" customHeight="1" x14ac:dyDescent="0.2"/>
    <row r="5338" ht="27" customHeight="1" x14ac:dyDescent="0.2"/>
    <row r="5339" ht="27" customHeight="1" x14ac:dyDescent="0.2"/>
    <row r="5340" ht="27" customHeight="1" x14ac:dyDescent="0.2"/>
    <row r="5341" ht="27" customHeight="1" x14ac:dyDescent="0.2"/>
    <row r="5342" ht="27" customHeight="1" x14ac:dyDescent="0.2"/>
    <row r="5343" ht="27" customHeight="1" x14ac:dyDescent="0.2"/>
    <row r="5344" ht="27" customHeight="1" x14ac:dyDescent="0.2"/>
    <row r="5345" ht="27" customHeight="1" x14ac:dyDescent="0.2"/>
    <row r="5346" ht="27" customHeight="1" x14ac:dyDescent="0.2"/>
    <row r="5347" ht="27" customHeight="1" x14ac:dyDescent="0.2"/>
    <row r="5348" ht="27" customHeight="1" x14ac:dyDescent="0.2"/>
    <row r="5349" ht="27" customHeight="1" x14ac:dyDescent="0.2"/>
    <row r="5350" ht="27" customHeight="1" x14ac:dyDescent="0.2"/>
    <row r="5351" ht="27" customHeight="1" x14ac:dyDescent="0.2"/>
    <row r="5352" ht="27" customHeight="1" x14ac:dyDescent="0.2"/>
    <row r="5353" ht="27" customHeight="1" x14ac:dyDescent="0.2"/>
    <row r="5354" ht="27" customHeight="1" x14ac:dyDescent="0.2"/>
    <row r="5355" ht="27" customHeight="1" x14ac:dyDescent="0.2"/>
    <row r="5356" ht="27" customHeight="1" x14ac:dyDescent="0.2"/>
    <row r="5357" ht="27" customHeight="1" x14ac:dyDescent="0.2"/>
    <row r="5358" ht="27" customHeight="1" x14ac:dyDescent="0.2"/>
    <row r="5359" ht="27" customHeight="1" x14ac:dyDescent="0.2"/>
    <row r="5360" ht="27" customHeight="1" x14ac:dyDescent="0.2"/>
    <row r="5361" ht="27" customHeight="1" x14ac:dyDescent="0.2"/>
    <row r="5362" ht="27" customHeight="1" x14ac:dyDescent="0.2"/>
    <row r="5363" ht="27" customHeight="1" x14ac:dyDescent="0.2"/>
    <row r="5364" ht="27" customHeight="1" x14ac:dyDescent="0.2"/>
    <row r="5365" ht="27" customHeight="1" x14ac:dyDescent="0.2"/>
    <row r="5366" ht="27" customHeight="1" x14ac:dyDescent="0.2"/>
    <row r="5367" ht="27" customHeight="1" x14ac:dyDescent="0.2"/>
    <row r="5368" ht="27" customHeight="1" x14ac:dyDescent="0.2"/>
    <row r="5369" ht="27" customHeight="1" x14ac:dyDescent="0.2"/>
    <row r="5370" ht="27" customHeight="1" x14ac:dyDescent="0.2"/>
    <row r="5371" ht="27" customHeight="1" x14ac:dyDescent="0.2"/>
    <row r="5372" ht="27" customHeight="1" x14ac:dyDescent="0.2"/>
    <row r="5373" ht="27" customHeight="1" x14ac:dyDescent="0.2"/>
    <row r="5374" ht="27" customHeight="1" x14ac:dyDescent="0.2"/>
    <row r="5375" ht="27" customHeight="1" x14ac:dyDescent="0.2"/>
    <row r="5376" ht="27" customHeight="1" x14ac:dyDescent="0.2"/>
    <row r="5377" ht="27" customHeight="1" x14ac:dyDescent="0.2"/>
    <row r="5378" ht="27" customHeight="1" x14ac:dyDescent="0.2"/>
    <row r="5379" ht="27" customHeight="1" x14ac:dyDescent="0.2"/>
    <row r="5380" ht="27" customHeight="1" x14ac:dyDescent="0.2"/>
    <row r="5381" ht="27" customHeight="1" x14ac:dyDescent="0.2"/>
    <row r="5382" ht="27" customHeight="1" x14ac:dyDescent="0.2"/>
    <row r="5383" ht="27" customHeight="1" x14ac:dyDescent="0.2"/>
    <row r="5384" ht="27" customHeight="1" x14ac:dyDescent="0.2"/>
    <row r="5385" ht="27" customHeight="1" x14ac:dyDescent="0.2"/>
    <row r="5386" ht="27" customHeight="1" x14ac:dyDescent="0.2"/>
    <row r="5387" ht="27" customHeight="1" x14ac:dyDescent="0.2"/>
    <row r="5388" ht="27" customHeight="1" x14ac:dyDescent="0.2"/>
    <row r="5389" ht="27" customHeight="1" x14ac:dyDescent="0.2"/>
    <row r="5390" ht="27" customHeight="1" x14ac:dyDescent="0.2"/>
    <row r="5391" ht="27" customHeight="1" x14ac:dyDescent="0.2"/>
    <row r="5392" ht="27" customHeight="1" x14ac:dyDescent="0.2"/>
    <row r="5393" ht="27" customHeight="1" x14ac:dyDescent="0.2"/>
    <row r="5394" ht="27" customHeight="1" x14ac:dyDescent="0.2"/>
    <row r="5395" ht="27" customHeight="1" x14ac:dyDescent="0.2"/>
    <row r="5396" ht="27" customHeight="1" x14ac:dyDescent="0.2"/>
    <row r="5397" ht="27" customHeight="1" x14ac:dyDescent="0.2"/>
    <row r="5398" ht="27" customHeight="1" x14ac:dyDescent="0.2"/>
    <row r="5399" ht="27" customHeight="1" x14ac:dyDescent="0.2"/>
    <row r="5400" ht="27" customHeight="1" x14ac:dyDescent="0.2"/>
    <row r="5401" ht="27" customHeight="1" x14ac:dyDescent="0.2"/>
    <row r="5402" ht="27" customHeight="1" x14ac:dyDescent="0.2"/>
    <row r="5403" ht="27" customHeight="1" x14ac:dyDescent="0.2"/>
    <row r="5404" ht="27" customHeight="1" x14ac:dyDescent="0.2"/>
    <row r="5405" ht="27" customHeight="1" x14ac:dyDescent="0.2"/>
    <row r="5406" ht="27" customHeight="1" x14ac:dyDescent="0.2"/>
    <row r="5407" ht="27" customHeight="1" x14ac:dyDescent="0.2"/>
    <row r="5408" ht="27" customHeight="1" x14ac:dyDescent="0.2"/>
    <row r="5409" ht="27" customHeight="1" x14ac:dyDescent="0.2"/>
    <row r="5410" ht="27" customHeight="1" x14ac:dyDescent="0.2"/>
    <row r="5411" ht="27" customHeight="1" x14ac:dyDescent="0.2"/>
    <row r="5412" ht="27" customHeight="1" x14ac:dyDescent="0.2"/>
    <row r="5413" ht="27" customHeight="1" x14ac:dyDescent="0.2"/>
    <row r="5414" ht="27" customHeight="1" x14ac:dyDescent="0.2"/>
    <row r="5415" ht="27" customHeight="1" x14ac:dyDescent="0.2"/>
    <row r="5416" ht="27" customHeight="1" x14ac:dyDescent="0.2"/>
    <row r="5417" ht="27" customHeight="1" x14ac:dyDescent="0.2"/>
    <row r="5418" ht="27" customHeight="1" x14ac:dyDescent="0.2"/>
    <row r="5419" ht="27" customHeight="1" x14ac:dyDescent="0.2"/>
    <row r="5420" ht="27" customHeight="1" x14ac:dyDescent="0.2"/>
    <row r="5421" ht="27" customHeight="1" x14ac:dyDescent="0.2"/>
    <row r="5422" ht="27" customHeight="1" x14ac:dyDescent="0.2"/>
    <row r="5423" ht="27" customHeight="1" x14ac:dyDescent="0.2"/>
    <row r="5424" ht="27" customHeight="1" x14ac:dyDescent="0.2"/>
    <row r="5425" ht="27" customHeight="1" x14ac:dyDescent="0.2"/>
    <row r="5426" ht="27" customHeight="1" x14ac:dyDescent="0.2"/>
    <row r="5427" ht="27" customHeight="1" x14ac:dyDescent="0.2"/>
    <row r="5428" ht="27" customHeight="1" x14ac:dyDescent="0.2"/>
    <row r="5429" ht="27" customHeight="1" x14ac:dyDescent="0.2"/>
    <row r="5430" ht="27" customHeight="1" x14ac:dyDescent="0.2"/>
    <row r="5431" ht="27" customHeight="1" x14ac:dyDescent="0.2"/>
    <row r="5432" ht="27" customHeight="1" x14ac:dyDescent="0.2"/>
    <row r="5433" ht="27" customHeight="1" x14ac:dyDescent="0.2"/>
    <row r="5434" ht="27" customHeight="1" x14ac:dyDescent="0.2"/>
    <row r="5435" ht="27" customHeight="1" x14ac:dyDescent="0.2"/>
    <row r="5436" ht="27" customHeight="1" x14ac:dyDescent="0.2"/>
    <row r="5437" ht="27" customHeight="1" x14ac:dyDescent="0.2"/>
    <row r="5438" ht="27" customHeight="1" x14ac:dyDescent="0.2"/>
    <row r="5439" ht="27" customHeight="1" x14ac:dyDescent="0.2"/>
    <row r="5440" ht="27" customHeight="1" x14ac:dyDescent="0.2"/>
    <row r="5441" ht="27" customHeight="1" x14ac:dyDescent="0.2"/>
    <row r="5442" ht="27" customHeight="1" x14ac:dyDescent="0.2"/>
    <row r="5443" ht="27" customHeight="1" x14ac:dyDescent="0.2"/>
    <row r="5444" ht="27" customHeight="1" x14ac:dyDescent="0.2"/>
    <row r="5445" ht="27" customHeight="1" x14ac:dyDescent="0.2"/>
    <row r="5446" ht="27" customHeight="1" x14ac:dyDescent="0.2"/>
    <row r="5447" ht="27" customHeight="1" x14ac:dyDescent="0.2"/>
    <row r="5448" ht="27" customHeight="1" x14ac:dyDescent="0.2"/>
    <row r="5449" ht="27" customHeight="1" x14ac:dyDescent="0.2"/>
    <row r="5450" ht="27" customHeight="1" x14ac:dyDescent="0.2"/>
    <row r="5451" ht="27" customHeight="1" x14ac:dyDescent="0.2"/>
    <row r="5452" ht="27" customHeight="1" x14ac:dyDescent="0.2"/>
    <row r="5453" ht="27" customHeight="1" x14ac:dyDescent="0.2"/>
    <row r="5454" ht="27" customHeight="1" x14ac:dyDescent="0.2"/>
    <row r="5455" ht="27" customHeight="1" x14ac:dyDescent="0.2"/>
    <row r="5456" ht="27" customHeight="1" x14ac:dyDescent="0.2"/>
    <row r="5457" ht="27" customHeight="1" x14ac:dyDescent="0.2"/>
    <row r="5458" ht="27" customHeight="1" x14ac:dyDescent="0.2"/>
    <row r="5459" ht="27" customHeight="1" x14ac:dyDescent="0.2"/>
    <row r="5460" ht="27" customHeight="1" x14ac:dyDescent="0.2"/>
    <row r="5461" ht="27" customHeight="1" x14ac:dyDescent="0.2"/>
    <row r="5462" ht="27" customHeight="1" x14ac:dyDescent="0.2"/>
    <row r="5463" ht="27" customHeight="1" x14ac:dyDescent="0.2"/>
    <row r="5464" ht="27" customHeight="1" x14ac:dyDescent="0.2"/>
    <row r="5465" ht="27" customHeight="1" x14ac:dyDescent="0.2"/>
    <row r="5466" ht="27" customHeight="1" x14ac:dyDescent="0.2"/>
    <row r="5467" ht="27" customHeight="1" x14ac:dyDescent="0.2"/>
    <row r="5468" ht="27" customHeight="1" x14ac:dyDescent="0.2"/>
    <row r="5469" ht="27" customHeight="1" x14ac:dyDescent="0.2"/>
    <row r="5470" ht="27" customHeight="1" x14ac:dyDescent="0.2"/>
    <row r="5471" ht="27" customHeight="1" x14ac:dyDescent="0.2"/>
    <row r="5472" ht="27" customHeight="1" x14ac:dyDescent="0.2"/>
    <row r="5473" ht="27" customHeight="1" x14ac:dyDescent="0.2"/>
    <row r="5474" ht="27" customHeight="1" x14ac:dyDescent="0.2"/>
    <row r="5475" ht="27" customHeight="1" x14ac:dyDescent="0.2"/>
    <row r="5476" ht="27" customHeight="1" x14ac:dyDescent="0.2"/>
    <row r="5477" ht="27" customHeight="1" x14ac:dyDescent="0.2"/>
    <row r="5478" ht="27" customHeight="1" x14ac:dyDescent="0.2"/>
    <row r="5479" ht="27" customHeight="1" x14ac:dyDescent="0.2"/>
    <row r="5480" ht="27" customHeight="1" x14ac:dyDescent="0.2"/>
    <row r="5481" ht="27" customHeight="1" x14ac:dyDescent="0.2"/>
    <row r="5482" ht="27" customHeight="1" x14ac:dyDescent="0.2"/>
    <row r="5483" ht="27" customHeight="1" x14ac:dyDescent="0.2"/>
    <row r="5484" ht="27" customHeight="1" x14ac:dyDescent="0.2"/>
    <row r="5485" ht="27" customHeight="1" x14ac:dyDescent="0.2"/>
    <row r="5486" ht="27" customHeight="1" x14ac:dyDescent="0.2"/>
    <row r="5487" ht="27" customHeight="1" x14ac:dyDescent="0.2"/>
    <row r="5488" ht="27" customHeight="1" x14ac:dyDescent="0.2"/>
    <row r="5489" ht="27" customHeight="1" x14ac:dyDescent="0.2"/>
    <row r="5490" ht="27" customHeight="1" x14ac:dyDescent="0.2"/>
    <row r="5491" ht="27" customHeight="1" x14ac:dyDescent="0.2"/>
    <row r="5492" ht="27" customHeight="1" x14ac:dyDescent="0.2"/>
    <row r="5493" ht="27" customHeight="1" x14ac:dyDescent="0.2"/>
    <row r="5494" ht="27" customHeight="1" x14ac:dyDescent="0.2"/>
    <row r="5495" ht="27" customHeight="1" x14ac:dyDescent="0.2"/>
    <row r="5496" ht="27" customHeight="1" x14ac:dyDescent="0.2"/>
    <row r="5497" ht="27" customHeight="1" x14ac:dyDescent="0.2"/>
    <row r="5498" ht="27" customHeight="1" x14ac:dyDescent="0.2"/>
    <row r="5499" ht="27" customHeight="1" x14ac:dyDescent="0.2"/>
    <row r="5500" ht="27" customHeight="1" x14ac:dyDescent="0.2"/>
    <row r="5501" ht="27" customHeight="1" x14ac:dyDescent="0.2"/>
    <row r="5502" ht="27" customHeight="1" x14ac:dyDescent="0.2"/>
    <row r="5503" ht="27" customHeight="1" x14ac:dyDescent="0.2"/>
    <row r="5504" ht="27" customHeight="1" x14ac:dyDescent="0.2"/>
    <row r="5505" ht="27" customHeight="1" x14ac:dyDescent="0.2"/>
    <row r="5506" ht="27" customHeight="1" x14ac:dyDescent="0.2"/>
    <row r="5507" ht="27" customHeight="1" x14ac:dyDescent="0.2"/>
    <row r="5508" ht="27" customHeight="1" x14ac:dyDescent="0.2"/>
    <row r="5509" ht="27" customHeight="1" x14ac:dyDescent="0.2"/>
    <row r="5510" ht="27" customHeight="1" x14ac:dyDescent="0.2"/>
    <row r="5511" ht="27" customHeight="1" x14ac:dyDescent="0.2"/>
    <row r="5512" ht="27" customHeight="1" x14ac:dyDescent="0.2"/>
    <row r="5513" ht="27" customHeight="1" x14ac:dyDescent="0.2"/>
    <row r="5514" ht="27" customHeight="1" x14ac:dyDescent="0.2"/>
    <row r="5515" ht="27" customHeight="1" x14ac:dyDescent="0.2"/>
    <row r="5516" ht="27" customHeight="1" x14ac:dyDescent="0.2"/>
    <row r="5517" ht="27" customHeight="1" x14ac:dyDescent="0.2"/>
    <row r="5518" ht="27" customHeight="1" x14ac:dyDescent="0.2"/>
    <row r="5519" ht="27" customHeight="1" x14ac:dyDescent="0.2"/>
    <row r="5520" ht="27" customHeight="1" x14ac:dyDescent="0.2"/>
    <row r="5521" ht="27" customHeight="1" x14ac:dyDescent="0.2"/>
    <row r="5522" ht="27" customHeight="1" x14ac:dyDescent="0.2"/>
    <row r="5523" ht="27" customHeight="1" x14ac:dyDescent="0.2"/>
    <row r="5524" ht="27" customHeight="1" x14ac:dyDescent="0.2"/>
    <row r="5525" ht="27" customHeight="1" x14ac:dyDescent="0.2"/>
    <row r="5526" ht="27" customHeight="1" x14ac:dyDescent="0.2"/>
    <row r="5527" ht="27" customHeight="1" x14ac:dyDescent="0.2"/>
    <row r="5528" ht="27" customHeight="1" x14ac:dyDescent="0.2"/>
    <row r="5529" ht="27" customHeight="1" x14ac:dyDescent="0.2"/>
    <row r="5530" ht="27" customHeight="1" x14ac:dyDescent="0.2"/>
    <row r="5531" ht="27" customHeight="1" x14ac:dyDescent="0.2"/>
    <row r="5532" ht="27" customHeight="1" x14ac:dyDescent="0.2"/>
    <row r="5533" ht="27" customHeight="1" x14ac:dyDescent="0.2"/>
    <row r="5534" ht="27" customHeight="1" x14ac:dyDescent="0.2"/>
    <row r="5535" ht="27" customHeight="1" x14ac:dyDescent="0.2"/>
    <row r="5536" ht="27" customHeight="1" x14ac:dyDescent="0.2"/>
    <row r="5537" ht="27" customHeight="1" x14ac:dyDescent="0.2"/>
    <row r="5538" ht="27" customHeight="1" x14ac:dyDescent="0.2"/>
    <row r="5539" ht="27" customHeight="1" x14ac:dyDescent="0.2"/>
    <row r="5540" ht="27" customHeight="1" x14ac:dyDescent="0.2"/>
    <row r="5541" ht="27" customHeight="1" x14ac:dyDescent="0.2"/>
    <row r="5542" ht="27" customHeight="1" x14ac:dyDescent="0.2"/>
    <row r="5543" ht="27" customHeight="1" x14ac:dyDescent="0.2"/>
    <row r="5544" ht="27" customHeight="1" x14ac:dyDescent="0.2"/>
    <row r="5545" ht="27" customHeight="1" x14ac:dyDescent="0.2"/>
    <row r="5546" ht="27" customHeight="1" x14ac:dyDescent="0.2"/>
    <row r="5547" ht="27" customHeight="1" x14ac:dyDescent="0.2"/>
    <row r="5548" ht="27" customHeight="1" x14ac:dyDescent="0.2"/>
    <row r="5549" ht="27" customHeight="1" x14ac:dyDescent="0.2"/>
    <row r="5550" ht="27" customHeight="1" x14ac:dyDescent="0.2"/>
    <row r="5551" ht="27" customHeight="1" x14ac:dyDescent="0.2"/>
    <row r="5552" ht="27" customHeight="1" x14ac:dyDescent="0.2"/>
    <row r="5553" ht="27" customHeight="1" x14ac:dyDescent="0.2"/>
    <row r="5554" ht="27" customHeight="1" x14ac:dyDescent="0.2"/>
    <row r="5555" ht="27" customHeight="1" x14ac:dyDescent="0.2"/>
    <row r="5556" ht="27" customHeight="1" x14ac:dyDescent="0.2"/>
    <row r="5557" ht="27" customHeight="1" x14ac:dyDescent="0.2"/>
    <row r="5558" ht="27" customHeight="1" x14ac:dyDescent="0.2"/>
    <row r="5559" ht="27" customHeight="1" x14ac:dyDescent="0.2"/>
    <row r="5560" ht="27" customHeight="1" x14ac:dyDescent="0.2"/>
    <row r="5561" ht="27" customHeight="1" x14ac:dyDescent="0.2"/>
    <row r="5562" ht="27" customHeight="1" x14ac:dyDescent="0.2"/>
    <row r="5563" ht="27" customHeight="1" x14ac:dyDescent="0.2"/>
    <row r="5564" ht="27" customHeight="1" x14ac:dyDescent="0.2"/>
    <row r="5565" ht="27" customHeight="1" x14ac:dyDescent="0.2"/>
    <row r="5566" ht="27" customHeight="1" x14ac:dyDescent="0.2"/>
    <row r="5567" ht="27" customHeight="1" x14ac:dyDescent="0.2"/>
    <row r="5568" ht="27" customHeight="1" x14ac:dyDescent="0.2"/>
    <row r="5569" ht="27" customHeight="1" x14ac:dyDescent="0.2"/>
    <row r="5570" ht="27" customHeight="1" x14ac:dyDescent="0.2"/>
    <row r="5571" ht="27" customHeight="1" x14ac:dyDescent="0.2"/>
    <row r="5572" ht="27" customHeight="1" x14ac:dyDescent="0.2"/>
    <row r="5573" ht="27" customHeight="1" x14ac:dyDescent="0.2"/>
    <row r="5574" ht="27" customHeight="1" x14ac:dyDescent="0.2"/>
    <row r="5575" ht="27" customHeight="1" x14ac:dyDescent="0.2"/>
    <row r="5576" ht="27" customHeight="1" x14ac:dyDescent="0.2"/>
    <row r="5577" ht="27" customHeight="1" x14ac:dyDescent="0.2"/>
    <row r="5578" ht="27" customHeight="1" x14ac:dyDescent="0.2"/>
    <row r="5579" ht="27" customHeight="1" x14ac:dyDescent="0.2"/>
    <row r="5580" ht="27" customHeight="1" x14ac:dyDescent="0.2"/>
    <row r="5581" ht="27" customHeight="1" x14ac:dyDescent="0.2"/>
    <row r="5582" ht="27" customHeight="1" x14ac:dyDescent="0.2"/>
    <row r="5583" ht="27" customHeight="1" x14ac:dyDescent="0.2"/>
    <row r="5584" ht="27" customHeight="1" x14ac:dyDescent="0.2"/>
    <row r="5585" ht="27" customHeight="1" x14ac:dyDescent="0.2"/>
    <row r="5586" ht="27" customHeight="1" x14ac:dyDescent="0.2"/>
    <row r="5587" ht="27" customHeight="1" x14ac:dyDescent="0.2"/>
    <row r="5588" ht="27" customHeight="1" x14ac:dyDescent="0.2"/>
    <row r="5589" ht="27" customHeight="1" x14ac:dyDescent="0.2"/>
    <row r="5590" ht="27" customHeight="1" x14ac:dyDescent="0.2"/>
    <row r="5591" ht="27" customHeight="1" x14ac:dyDescent="0.2"/>
    <row r="5592" ht="27" customHeight="1" x14ac:dyDescent="0.2"/>
    <row r="5593" ht="27" customHeight="1" x14ac:dyDescent="0.2"/>
    <row r="5594" ht="27" customHeight="1" x14ac:dyDescent="0.2"/>
    <row r="5595" ht="27" customHeight="1" x14ac:dyDescent="0.2"/>
    <row r="5596" ht="27" customHeight="1" x14ac:dyDescent="0.2"/>
    <row r="5597" ht="27" customHeight="1" x14ac:dyDescent="0.2"/>
    <row r="5598" ht="27" customHeight="1" x14ac:dyDescent="0.2"/>
    <row r="5599" ht="27" customHeight="1" x14ac:dyDescent="0.2"/>
    <row r="5600" ht="27" customHeight="1" x14ac:dyDescent="0.2"/>
    <row r="5601" ht="27" customHeight="1" x14ac:dyDescent="0.2"/>
    <row r="5602" ht="27" customHeight="1" x14ac:dyDescent="0.2"/>
    <row r="5603" ht="27" customHeight="1" x14ac:dyDescent="0.2"/>
    <row r="5604" ht="27" customHeight="1" x14ac:dyDescent="0.2"/>
    <row r="5605" ht="27" customHeight="1" x14ac:dyDescent="0.2"/>
    <row r="5606" ht="27" customHeight="1" x14ac:dyDescent="0.2"/>
    <row r="5607" ht="27" customHeight="1" x14ac:dyDescent="0.2"/>
    <row r="5608" ht="27" customHeight="1" x14ac:dyDescent="0.2"/>
    <row r="5609" ht="27" customHeight="1" x14ac:dyDescent="0.2"/>
    <row r="5610" ht="27" customHeight="1" x14ac:dyDescent="0.2"/>
    <row r="5611" ht="27" customHeight="1" x14ac:dyDescent="0.2"/>
    <row r="5612" ht="27" customHeight="1" x14ac:dyDescent="0.2"/>
    <row r="5613" ht="27" customHeight="1" x14ac:dyDescent="0.2"/>
    <row r="5614" ht="27" customHeight="1" x14ac:dyDescent="0.2"/>
    <row r="5615" ht="27" customHeight="1" x14ac:dyDescent="0.2"/>
    <row r="5616" ht="27" customHeight="1" x14ac:dyDescent="0.2"/>
    <row r="5617" ht="27" customHeight="1" x14ac:dyDescent="0.2"/>
    <row r="5618" ht="27" customHeight="1" x14ac:dyDescent="0.2"/>
    <row r="5619" ht="27" customHeight="1" x14ac:dyDescent="0.2"/>
    <row r="5620" ht="27" customHeight="1" x14ac:dyDescent="0.2"/>
    <row r="5621" ht="27" customHeight="1" x14ac:dyDescent="0.2"/>
    <row r="5622" ht="27" customHeight="1" x14ac:dyDescent="0.2"/>
    <row r="5623" ht="27" customHeight="1" x14ac:dyDescent="0.2"/>
    <row r="5624" ht="27" customHeight="1" x14ac:dyDescent="0.2"/>
    <row r="5625" ht="27" customHeight="1" x14ac:dyDescent="0.2"/>
    <row r="5626" ht="27" customHeight="1" x14ac:dyDescent="0.2"/>
    <row r="5627" ht="27" customHeight="1" x14ac:dyDescent="0.2"/>
    <row r="5628" ht="27" customHeight="1" x14ac:dyDescent="0.2"/>
    <row r="5629" ht="27" customHeight="1" x14ac:dyDescent="0.2"/>
    <row r="5630" ht="27" customHeight="1" x14ac:dyDescent="0.2"/>
    <row r="5631" ht="27" customHeight="1" x14ac:dyDescent="0.2"/>
    <row r="5632" ht="27" customHeight="1" x14ac:dyDescent="0.2"/>
    <row r="5633" ht="27" customHeight="1" x14ac:dyDescent="0.2"/>
    <row r="5634" ht="27" customHeight="1" x14ac:dyDescent="0.2"/>
    <row r="5635" ht="27" customHeight="1" x14ac:dyDescent="0.2"/>
    <row r="5636" ht="27" customHeight="1" x14ac:dyDescent="0.2"/>
    <row r="5637" ht="27" customHeight="1" x14ac:dyDescent="0.2"/>
    <row r="5638" ht="27" customHeight="1" x14ac:dyDescent="0.2"/>
    <row r="5639" ht="27" customHeight="1" x14ac:dyDescent="0.2"/>
    <row r="5640" ht="27" customHeight="1" x14ac:dyDescent="0.2"/>
    <row r="5641" ht="27" customHeight="1" x14ac:dyDescent="0.2"/>
    <row r="5642" ht="27" customHeight="1" x14ac:dyDescent="0.2"/>
    <row r="5643" ht="27" customHeight="1" x14ac:dyDescent="0.2"/>
    <row r="5644" ht="27" customHeight="1" x14ac:dyDescent="0.2"/>
    <row r="5645" ht="27" customHeight="1" x14ac:dyDescent="0.2"/>
    <row r="5646" ht="27" customHeight="1" x14ac:dyDescent="0.2"/>
    <row r="5647" ht="27" customHeight="1" x14ac:dyDescent="0.2"/>
    <row r="5648" ht="27" customHeight="1" x14ac:dyDescent="0.2"/>
    <row r="5649" ht="27" customHeight="1" x14ac:dyDescent="0.2"/>
    <row r="5650" ht="27" customHeight="1" x14ac:dyDescent="0.2"/>
    <row r="5651" ht="27" customHeight="1" x14ac:dyDescent="0.2"/>
    <row r="5652" ht="27" customHeight="1" x14ac:dyDescent="0.2"/>
    <row r="5653" ht="27" customHeight="1" x14ac:dyDescent="0.2"/>
    <row r="5654" ht="27" customHeight="1" x14ac:dyDescent="0.2"/>
    <row r="5655" ht="27" customHeight="1" x14ac:dyDescent="0.2"/>
    <row r="5656" ht="27" customHeight="1" x14ac:dyDescent="0.2"/>
    <row r="5657" ht="27" customHeight="1" x14ac:dyDescent="0.2"/>
    <row r="5658" ht="27" customHeight="1" x14ac:dyDescent="0.2"/>
    <row r="5659" ht="27" customHeight="1" x14ac:dyDescent="0.2"/>
    <row r="5660" ht="27" customHeight="1" x14ac:dyDescent="0.2"/>
    <row r="5661" ht="27" customHeight="1" x14ac:dyDescent="0.2"/>
    <row r="5662" ht="27" customHeight="1" x14ac:dyDescent="0.2"/>
    <row r="5663" ht="27" customHeight="1" x14ac:dyDescent="0.2"/>
    <row r="5664" ht="27" customHeight="1" x14ac:dyDescent="0.2"/>
    <row r="5665" ht="27" customHeight="1" x14ac:dyDescent="0.2"/>
    <row r="5666" ht="27" customHeight="1" x14ac:dyDescent="0.2"/>
    <row r="5667" ht="27" customHeight="1" x14ac:dyDescent="0.2"/>
    <row r="5668" ht="27" customHeight="1" x14ac:dyDescent="0.2"/>
    <row r="5669" ht="27" customHeight="1" x14ac:dyDescent="0.2"/>
    <row r="5670" ht="27" customHeight="1" x14ac:dyDescent="0.2"/>
    <row r="5671" ht="27" customHeight="1" x14ac:dyDescent="0.2"/>
    <row r="5672" ht="27" customHeight="1" x14ac:dyDescent="0.2"/>
    <row r="5673" ht="27" customHeight="1" x14ac:dyDescent="0.2"/>
    <row r="5674" ht="27" customHeight="1" x14ac:dyDescent="0.2"/>
    <row r="5675" ht="27" customHeight="1" x14ac:dyDescent="0.2"/>
    <row r="5676" ht="27" customHeight="1" x14ac:dyDescent="0.2"/>
    <row r="5677" ht="27" customHeight="1" x14ac:dyDescent="0.2"/>
    <row r="5678" ht="27" customHeight="1" x14ac:dyDescent="0.2"/>
    <row r="5679" ht="27" customHeight="1" x14ac:dyDescent="0.2"/>
    <row r="5680" ht="27" customHeight="1" x14ac:dyDescent="0.2"/>
    <row r="5681" ht="27" customHeight="1" x14ac:dyDescent="0.2"/>
    <row r="5682" ht="27" customHeight="1" x14ac:dyDescent="0.2"/>
    <row r="5683" ht="27" customHeight="1" x14ac:dyDescent="0.2"/>
    <row r="5684" ht="27" customHeight="1" x14ac:dyDescent="0.2"/>
    <row r="5685" ht="27" customHeight="1" x14ac:dyDescent="0.2"/>
    <row r="5686" ht="27" customHeight="1" x14ac:dyDescent="0.2"/>
    <row r="5687" ht="27" customHeight="1" x14ac:dyDescent="0.2"/>
    <row r="5688" ht="27" customHeight="1" x14ac:dyDescent="0.2"/>
    <row r="5689" ht="27" customHeight="1" x14ac:dyDescent="0.2"/>
    <row r="5690" ht="27" customHeight="1" x14ac:dyDescent="0.2"/>
    <row r="5691" ht="27" customHeight="1" x14ac:dyDescent="0.2"/>
    <row r="5692" ht="27" customHeight="1" x14ac:dyDescent="0.2"/>
    <row r="5693" ht="27" customHeight="1" x14ac:dyDescent="0.2"/>
    <row r="5694" ht="27" customHeight="1" x14ac:dyDescent="0.2"/>
    <row r="5695" ht="27" customHeight="1" x14ac:dyDescent="0.2"/>
    <row r="5696" ht="27" customHeight="1" x14ac:dyDescent="0.2"/>
    <row r="5697" ht="27" customHeight="1" x14ac:dyDescent="0.2"/>
    <row r="5698" ht="27" customHeight="1" x14ac:dyDescent="0.2"/>
    <row r="5699" ht="27" customHeight="1" x14ac:dyDescent="0.2"/>
    <row r="5700" ht="27" customHeight="1" x14ac:dyDescent="0.2"/>
    <row r="5701" ht="27" customHeight="1" x14ac:dyDescent="0.2"/>
    <row r="5702" ht="27" customHeight="1" x14ac:dyDescent="0.2"/>
    <row r="5703" ht="27" customHeight="1" x14ac:dyDescent="0.2"/>
    <row r="5704" ht="27" customHeight="1" x14ac:dyDescent="0.2"/>
    <row r="5705" ht="27" customHeight="1" x14ac:dyDescent="0.2"/>
    <row r="5706" ht="27" customHeight="1" x14ac:dyDescent="0.2"/>
  </sheetData>
  <mergeCells count="37">
    <mergeCell ref="A291:A292"/>
    <mergeCell ref="A298:A299"/>
    <mergeCell ref="C264:D264"/>
    <mergeCell ref="A408:A410"/>
    <mergeCell ref="A413:A414"/>
    <mergeCell ref="A388:D388"/>
    <mergeCell ref="A312:A316"/>
    <mergeCell ref="A322:A325"/>
    <mergeCell ref="A331:A334"/>
    <mergeCell ref="A417:F417"/>
    <mergeCell ref="A305:A306"/>
    <mergeCell ref="A270:A271"/>
    <mergeCell ref="A277:A278"/>
    <mergeCell ref="A284:A285"/>
    <mergeCell ref="A340:A343"/>
    <mergeCell ref="A349:A352"/>
    <mergeCell ref="A392:A396"/>
    <mergeCell ref="B366:B367"/>
    <mergeCell ref="C366:C367"/>
    <mergeCell ref="A373:D373"/>
    <mergeCell ref="B381:B382"/>
    <mergeCell ref="C381:C382"/>
    <mergeCell ref="A377:A379"/>
    <mergeCell ref="B398:B399"/>
    <mergeCell ref="C398:C399"/>
    <mergeCell ref="B5:G5"/>
    <mergeCell ref="A7:L7"/>
    <mergeCell ref="B78:B80"/>
    <mergeCell ref="B48:B49"/>
    <mergeCell ref="A56:A60"/>
    <mergeCell ref="A45:A49"/>
    <mergeCell ref="B46:B47"/>
    <mergeCell ref="A66:A68"/>
    <mergeCell ref="B66:B67"/>
    <mergeCell ref="A14:A16"/>
    <mergeCell ref="A23:A25"/>
    <mergeCell ref="A36:A38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19685039370078741"/>
  <pageSetup paperSize="9" scale="38" orientation="landscape" r:id="rId1"/>
  <headerFooter alignWithMargins="0">
    <oddFooter>Página &amp;P de &amp;N</oddFooter>
  </headerFooter>
  <rowBreaks count="5" manualBreakCount="5">
    <brk id="85" max="11" man="1"/>
    <brk id="161" max="11" man="1"/>
    <brk id="244" max="11" man="1"/>
    <brk id="317" max="11" man="1"/>
    <brk id="403" max="11" man="1"/>
  </rowBreaks>
  <colBreaks count="1" manualBreakCount="1">
    <brk id="12" max="1048575" man="1"/>
  </colBreaks>
  <drawing r:id="rId2"/>
  <legacyDrawing r:id="rId3"/>
  <oleObjects>
    <mc:AlternateContent xmlns:mc="http://schemas.openxmlformats.org/markup-compatibility/2006">
      <mc:Choice Requires="x14">
        <oleObject progId="Figura do Microsoft Word " shapeId="3073" r:id="rId4">
          <objectPr defaultSize="0" autoPict="0" r:id="rId5">
            <anchor moveWithCells="1" sizeWithCells="1">
              <from>
                <xdr:col>0</xdr:col>
                <xdr:colOff>571500</xdr:colOff>
                <xdr:row>1</xdr:row>
                <xdr:rowOff>19050</xdr:rowOff>
              </from>
              <to>
                <xdr:col>0</xdr:col>
                <xdr:colOff>1400175</xdr:colOff>
                <xdr:row>6</xdr:row>
                <xdr:rowOff>0</xdr:rowOff>
              </to>
            </anchor>
          </objectPr>
        </oleObject>
      </mc:Choice>
      <mc:Fallback>
        <oleObject progId="Figura do Microsoft Word 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5706"/>
  <sheetViews>
    <sheetView view="pageBreakPreview" topLeftCell="A355" zoomScale="70" zoomScaleSheetLayoutView="70" workbookViewId="0">
      <selection activeCell="A406" sqref="A406"/>
    </sheetView>
  </sheetViews>
  <sheetFormatPr defaultRowHeight="12.75" x14ac:dyDescent="0.2"/>
  <cols>
    <col min="1" max="1" width="21.42578125" style="3" customWidth="1"/>
    <col min="2" max="2" width="104.85546875" style="3" customWidth="1"/>
    <col min="3" max="3" width="19.7109375" style="3" customWidth="1"/>
    <col min="4" max="4" width="18.140625" style="3" bestFit="1" customWidth="1"/>
    <col min="5" max="5" width="20.140625" style="3" bestFit="1" customWidth="1"/>
    <col min="6" max="6" width="19.42578125" style="3" bestFit="1" customWidth="1"/>
    <col min="7" max="7" width="20.140625" style="3" bestFit="1" customWidth="1"/>
    <col min="8" max="8" width="13.7109375" style="3" bestFit="1" customWidth="1"/>
    <col min="9" max="9" width="17.140625" style="3" customWidth="1"/>
    <col min="10" max="10" width="18.140625" style="3" customWidth="1"/>
    <col min="11" max="11" width="25.42578125" style="3" bestFit="1" customWidth="1"/>
    <col min="12" max="12" width="14.5703125" style="3" customWidth="1"/>
    <col min="13" max="13" width="17" style="3" customWidth="1"/>
    <col min="14" max="14" width="9.28515625" style="3" bestFit="1" customWidth="1"/>
    <col min="15" max="16" width="9.140625" style="3"/>
    <col min="17" max="17" width="9.5703125" style="3" bestFit="1" customWidth="1"/>
    <col min="18" max="16384" width="9.140625" style="3"/>
  </cols>
  <sheetData>
    <row r="3" spans="1:12" x14ac:dyDescent="0.2">
      <c r="A3" s="1" t="s">
        <v>3</v>
      </c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1" t="s">
        <v>4</v>
      </c>
      <c r="B4" s="2" t="s">
        <v>72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1" t="s">
        <v>5</v>
      </c>
      <c r="B5" s="364" t="s">
        <v>73</v>
      </c>
      <c r="C5" s="364"/>
      <c r="D5" s="364"/>
      <c r="E5" s="364"/>
      <c r="F5" s="364"/>
      <c r="G5" s="364"/>
      <c r="H5" s="2"/>
      <c r="I5" s="2"/>
      <c r="J5" s="2"/>
      <c r="K5" s="2"/>
      <c r="L5" s="2"/>
    </row>
    <row r="7" spans="1:12" x14ac:dyDescent="0.2">
      <c r="A7" s="365" t="s">
        <v>220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</row>
    <row r="8" spans="1:12" x14ac:dyDescent="0.2">
      <c r="A8" s="352"/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</row>
    <row r="9" spans="1:12" ht="14.25" customHeight="1" x14ac:dyDescent="0.2">
      <c r="A9" s="4"/>
      <c r="B9" s="4"/>
      <c r="C9" s="5"/>
      <c r="D9" s="5" t="s">
        <v>226</v>
      </c>
      <c r="E9" s="6"/>
      <c r="F9" s="5"/>
      <c r="G9" s="5"/>
      <c r="H9" s="7"/>
      <c r="I9" s="7"/>
      <c r="J9" s="7"/>
      <c r="K9" s="7"/>
    </row>
    <row r="10" spans="1:12" ht="13.5" thickBot="1" x14ac:dyDescent="0.25">
      <c r="A10" s="21"/>
      <c r="B10" s="22"/>
      <c r="C10" s="23"/>
    </row>
    <row r="11" spans="1:12" s="12" customFormat="1" ht="18.75" customHeight="1" thickBot="1" x14ac:dyDescent="0.25">
      <c r="A11" s="8" t="s">
        <v>15</v>
      </c>
      <c r="B11" s="8" t="s">
        <v>16</v>
      </c>
      <c r="C11" s="9" t="s">
        <v>8</v>
      </c>
      <c r="D11" s="10" t="s">
        <v>9</v>
      </c>
      <c r="E11" s="10"/>
      <c r="F11" s="24"/>
      <c r="G11" s="11"/>
      <c r="H11" s="11"/>
      <c r="I11" s="11"/>
      <c r="J11" s="11"/>
      <c r="K11" s="11"/>
      <c r="L11" s="25"/>
    </row>
    <row r="12" spans="1:12" s="214" customFormat="1" ht="26.25" thickBot="1" x14ac:dyDescent="0.25">
      <c r="A12" s="206" t="s">
        <v>227</v>
      </c>
      <c r="B12" s="207" t="s">
        <v>206</v>
      </c>
      <c r="C12" s="208" t="s">
        <v>207</v>
      </c>
      <c r="D12" s="209">
        <f>D17</f>
        <v>6.1499999999999995</v>
      </c>
      <c r="E12" s="210"/>
      <c r="F12" s="211"/>
      <c r="G12" s="212"/>
      <c r="H12" s="212"/>
      <c r="I12" s="212"/>
      <c r="J12" s="212"/>
      <c r="K12" s="212"/>
      <c r="L12" s="213"/>
    </row>
    <row r="13" spans="1:12" x14ac:dyDescent="0.2">
      <c r="A13" s="26"/>
      <c r="B13" s="14"/>
      <c r="C13" s="27"/>
      <c r="D13" s="28"/>
      <c r="E13" s="7"/>
      <c r="F13" s="7"/>
      <c r="G13" s="7"/>
      <c r="H13" s="7"/>
      <c r="I13" s="7"/>
      <c r="J13" s="7"/>
      <c r="K13" s="7"/>
      <c r="L13" s="29"/>
    </row>
    <row r="14" spans="1:12" ht="18" customHeight="1" x14ac:dyDescent="0.2">
      <c r="A14" s="370" t="s">
        <v>33</v>
      </c>
      <c r="B14" s="16" t="s">
        <v>208</v>
      </c>
      <c r="C14" s="356" t="s">
        <v>0</v>
      </c>
      <c r="D14" s="31">
        <v>41</v>
      </c>
      <c r="E14" s="30" t="s">
        <v>10</v>
      </c>
      <c r="F14" s="7"/>
      <c r="G14" s="7"/>
      <c r="H14" s="7"/>
      <c r="I14" s="7"/>
      <c r="J14" s="7"/>
      <c r="K14" s="7"/>
      <c r="L14" s="29"/>
    </row>
    <row r="15" spans="1:12" x14ac:dyDescent="0.2">
      <c r="A15" s="371"/>
      <c r="B15" s="357"/>
      <c r="C15" s="356" t="s">
        <v>0</v>
      </c>
      <c r="D15" s="31">
        <v>0.15</v>
      </c>
      <c r="E15" s="32"/>
      <c r="F15" s="33"/>
      <c r="G15" s="30"/>
      <c r="H15" s="34"/>
      <c r="I15" s="30"/>
      <c r="J15" s="30"/>
      <c r="K15" s="7"/>
      <c r="L15" s="29"/>
    </row>
    <row r="16" spans="1:12" ht="12.75" customHeight="1" x14ac:dyDescent="0.2">
      <c r="A16" s="371"/>
      <c r="B16" s="353"/>
      <c r="C16" s="356" t="s">
        <v>0</v>
      </c>
      <c r="D16" s="31">
        <f>D14</f>
        <v>41</v>
      </c>
      <c r="E16" s="32" t="s">
        <v>1</v>
      </c>
      <c r="F16" s="30">
        <f>D15</f>
        <v>0.15</v>
      </c>
      <c r="G16" s="356" t="s">
        <v>0</v>
      </c>
      <c r="H16" s="36">
        <f>D16*F16</f>
        <v>6.1499999999999995</v>
      </c>
      <c r="I16" s="56" t="s">
        <v>2</v>
      </c>
      <c r="J16" s="7"/>
      <c r="K16" s="7"/>
      <c r="L16" s="29"/>
    </row>
    <row r="17" spans="1:12" ht="12.75" customHeight="1" x14ac:dyDescent="0.2">
      <c r="A17" s="173"/>
      <c r="B17" s="37" t="s">
        <v>48</v>
      </c>
      <c r="C17" s="38" t="s">
        <v>0</v>
      </c>
      <c r="D17" s="139">
        <f>H16</f>
        <v>6.1499999999999995</v>
      </c>
      <c r="E17" s="133" t="s">
        <v>51</v>
      </c>
      <c r="F17" s="7"/>
      <c r="G17" s="7"/>
      <c r="H17" s="7"/>
      <c r="I17" s="7"/>
      <c r="J17" s="7"/>
      <c r="K17" s="7"/>
      <c r="L17" s="29"/>
    </row>
    <row r="18" spans="1:12" ht="12.75" customHeight="1" x14ac:dyDescent="0.2">
      <c r="A18" s="316"/>
      <c r="B18" s="40"/>
      <c r="C18" s="317"/>
      <c r="D18" s="318"/>
      <c r="E18" s="319"/>
      <c r="F18" s="7"/>
      <c r="G18" s="7"/>
      <c r="H18" s="7"/>
      <c r="I18" s="7"/>
      <c r="J18" s="7"/>
      <c r="K18" s="7"/>
      <c r="L18" s="44"/>
    </row>
    <row r="19" spans="1:12" s="45" customFormat="1" ht="13.5" thickBot="1" x14ac:dyDescent="0.25">
      <c r="A19" s="320"/>
      <c r="B19" s="321"/>
      <c r="C19" s="320"/>
      <c r="D19" s="291"/>
      <c r="E19" s="322"/>
      <c r="F19" s="44"/>
      <c r="G19" s="44"/>
      <c r="H19" s="44"/>
      <c r="I19" s="44"/>
      <c r="J19" s="44"/>
      <c r="K19" s="44"/>
      <c r="L19" s="44"/>
    </row>
    <row r="20" spans="1:12" s="12" customFormat="1" ht="18.75" customHeight="1" thickBot="1" x14ac:dyDescent="0.25">
      <c r="A20" s="8" t="s">
        <v>15</v>
      </c>
      <c r="B20" s="8" t="s">
        <v>16</v>
      </c>
      <c r="C20" s="9" t="s">
        <v>8</v>
      </c>
      <c r="D20" s="10" t="s">
        <v>9</v>
      </c>
      <c r="E20" s="10"/>
      <c r="F20" s="24"/>
      <c r="G20" s="11"/>
      <c r="H20" s="11"/>
      <c r="I20" s="11"/>
      <c r="J20" s="11"/>
      <c r="K20" s="11"/>
      <c r="L20" s="25"/>
    </row>
    <row r="21" spans="1:12" s="214" customFormat="1" ht="26.25" thickBot="1" x14ac:dyDescent="0.25">
      <c r="A21" s="206" t="s">
        <v>228</v>
      </c>
      <c r="B21" s="207" t="s">
        <v>210</v>
      </c>
      <c r="C21" s="208" t="s">
        <v>156</v>
      </c>
      <c r="D21" s="209">
        <f>D26</f>
        <v>1</v>
      </c>
      <c r="E21" s="210"/>
      <c r="F21" s="211"/>
      <c r="G21" s="212"/>
      <c r="H21" s="212"/>
      <c r="I21" s="212"/>
      <c r="J21" s="212"/>
      <c r="K21" s="212"/>
      <c r="L21" s="213"/>
    </row>
    <row r="22" spans="1:12" x14ac:dyDescent="0.2">
      <c r="A22" s="26"/>
      <c r="B22" s="14"/>
      <c r="C22" s="27"/>
      <c r="D22" s="28"/>
      <c r="E22" s="7"/>
      <c r="F22" s="7"/>
      <c r="G22" s="7"/>
      <c r="H22" s="7"/>
      <c r="I22" s="7"/>
      <c r="J22" s="7"/>
      <c r="K22" s="7"/>
      <c r="L22" s="29"/>
    </row>
    <row r="23" spans="1:12" ht="18" customHeight="1" x14ac:dyDescent="0.2">
      <c r="A23" s="370" t="s">
        <v>33</v>
      </c>
      <c r="B23" s="16" t="s">
        <v>211</v>
      </c>
      <c r="C23" s="356" t="s">
        <v>0</v>
      </c>
      <c r="D23" s="31">
        <v>1</v>
      </c>
      <c r="E23" s="30" t="s">
        <v>10</v>
      </c>
      <c r="F23" s="7"/>
      <c r="G23" s="7"/>
      <c r="H23" s="7"/>
      <c r="I23" s="7"/>
      <c r="J23" s="7"/>
      <c r="K23" s="7"/>
      <c r="L23" s="29"/>
    </row>
    <row r="24" spans="1:12" x14ac:dyDescent="0.2">
      <c r="A24" s="371"/>
      <c r="B24" s="357"/>
      <c r="C24" s="356"/>
      <c r="D24" s="31"/>
      <c r="E24" s="32"/>
      <c r="F24" s="33"/>
      <c r="G24" s="30"/>
      <c r="H24" s="34"/>
      <c r="I24" s="30"/>
      <c r="J24" s="30"/>
      <c r="K24" s="7"/>
      <c r="L24" s="29"/>
    </row>
    <row r="25" spans="1:12" ht="12.75" customHeight="1" x14ac:dyDescent="0.2">
      <c r="A25" s="371"/>
      <c r="B25" s="353"/>
      <c r="C25" s="356" t="s">
        <v>0</v>
      </c>
      <c r="D25" s="31">
        <f>D23</f>
        <v>1</v>
      </c>
      <c r="E25" s="32"/>
      <c r="F25" s="30"/>
      <c r="G25" s="356"/>
      <c r="H25" s="36">
        <f>D25</f>
        <v>1</v>
      </c>
      <c r="I25" s="56" t="s">
        <v>156</v>
      </c>
      <c r="J25" s="7"/>
      <c r="K25" s="7"/>
      <c r="L25" s="29"/>
    </row>
    <row r="26" spans="1:12" ht="12.75" customHeight="1" x14ac:dyDescent="0.2">
      <c r="A26" s="173"/>
      <c r="B26" s="37" t="s">
        <v>48</v>
      </c>
      <c r="C26" s="38" t="s">
        <v>0</v>
      </c>
      <c r="D26" s="139">
        <f>D23</f>
        <v>1</v>
      </c>
      <c r="E26" s="133" t="s">
        <v>10</v>
      </c>
      <c r="F26" s="7"/>
      <c r="G26" s="7"/>
      <c r="H26" s="7"/>
      <c r="I26" s="7"/>
      <c r="J26" s="7"/>
      <c r="K26" s="7"/>
      <c r="L26" s="29"/>
    </row>
    <row r="27" spans="1:12" s="45" customFormat="1" x14ac:dyDescent="0.2">
      <c r="A27" s="39"/>
      <c r="B27" s="40"/>
      <c r="C27" s="39"/>
      <c r="D27" s="323"/>
      <c r="E27" s="324"/>
      <c r="F27" s="44"/>
      <c r="G27" s="44"/>
      <c r="H27" s="44"/>
      <c r="I27" s="44"/>
      <c r="J27" s="44"/>
      <c r="K27" s="44"/>
      <c r="L27" s="44"/>
    </row>
    <row r="28" spans="1:12" s="45" customFormat="1" ht="13.5" thickBot="1" x14ac:dyDescent="0.25">
      <c r="A28" s="221"/>
      <c r="B28" s="315"/>
      <c r="C28" s="320"/>
      <c r="D28" s="291"/>
      <c r="E28" s="322"/>
      <c r="F28" s="44"/>
      <c r="G28" s="44"/>
      <c r="H28" s="44"/>
      <c r="I28" s="44"/>
      <c r="J28" s="44"/>
      <c r="K28" s="44"/>
      <c r="L28" s="44"/>
    </row>
    <row r="29" spans="1:12" s="12" customFormat="1" ht="18.75" customHeight="1" thickBot="1" x14ac:dyDescent="0.25">
      <c r="A29" s="8" t="s">
        <v>15</v>
      </c>
      <c r="B29" s="8" t="s">
        <v>16</v>
      </c>
      <c r="C29" s="9" t="s">
        <v>8</v>
      </c>
      <c r="D29" s="10" t="s">
        <v>9</v>
      </c>
      <c r="E29" s="10"/>
      <c r="F29" s="24"/>
      <c r="G29" s="11"/>
      <c r="H29" s="11"/>
      <c r="I29" s="11"/>
      <c r="J29" s="11"/>
      <c r="K29" s="11"/>
      <c r="L29" s="25"/>
    </row>
    <row r="30" spans="1:12" s="214" customFormat="1" ht="13.5" thickBot="1" x14ac:dyDescent="0.25">
      <c r="A30" s="206" t="s">
        <v>153</v>
      </c>
      <c r="B30" s="286" t="s">
        <v>154</v>
      </c>
      <c r="C30" s="208" t="s">
        <v>155</v>
      </c>
      <c r="D30" s="209">
        <v>1</v>
      </c>
      <c r="E30" s="210"/>
      <c r="F30" s="211"/>
      <c r="G30" s="212"/>
      <c r="H30" s="212"/>
      <c r="I30" s="212"/>
      <c r="J30" s="212"/>
      <c r="K30" s="212"/>
      <c r="L30" s="213"/>
    </row>
    <row r="31" spans="1:12" s="214" customFormat="1" x14ac:dyDescent="0.2">
      <c r="A31" s="54"/>
      <c r="B31" s="285"/>
      <c r="C31" s="287"/>
      <c r="D31" s="288"/>
      <c r="E31" s="289"/>
      <c r="F31" s="44"/>
      <c r="G31" s="7"/>
      <c r="H31" s="7"/>
      <c r="I31" s="7"/>
      <c r="J31" s="7"/>
      <c r="K31" s="7"/>
      <c r="L31" s="29"/>
    </row>
    <row r="32" spans="1:12" s="214" customFormat="1" ht="13.5" thickBot="1" x14ac:dyDescent="0.25">
      <c r="A32" s="70"/>
      <c r="B32" s="285"/>
      <c r="C32" s="290"/>
      <c r="D32" s="291"/>
      <c r="E32" s="292"/>
      <c r="F32" s="44"/>
      <c r="G32" s="7"/>
      <c r="H32" s="7"/>
      <c r="I32" s="7"/>
      <c r="J32" s="7"/>
      <c r="K32" s="7"/>
      <c r="L32" s="29"/>
    </row>
    <row r="33" spans="1:12" s="12" customFormat="1" ht="18.75" customHeight="1" thickBot="1" x14ac:dyDescent="0.25">
      <c r="A33" s="8" t="s">
        <v>15</v>
      </c>
      <c r="B33" s="8" t="s">
        <v>16</v>
      </c>
      <c r="C33" s="9" t="s">
        <v>8</v>
      </c>
      <c r="D33" s="10" t="s">
        <v>9</v>
      </c>
      <c r="E33" s="10"/>
      <c r="F33" s="24"/>
      <c r="G33" s="11"/>
      <c r="H33" s="11"/>
      <c r="I33" s="11"/>
      <c r="J33" s="11"/>
      <c r="K33" s="11"/>
      <c r="L33" s="25"/>
    </row>
    <row r="34" spans="1:12" s="214" customFormat="1" ht="26.25" thickBot="1" x14ac:dyDescent="0.25">
      <c r="A34" s="206" t="s">
        <v>229</v>
      </c>
      <c r="B34" s="207" t="s">
        <v>212</v>
      </c>
      <c r="C34" s="208" t="s">
        <v>201</v>
      </c>
      <c r="D34" s="209">
        <f>D39</f>
        <v>8</v>
      </c>
      <c r="E34" s="210"/>
      <c r="F34" s="211"/>
      <c r="G34" s="212"/>
      <c r="H34" s="212"/>
      <c r="I34" s="212"/>
      <c r="J34" s="212"/>
      <c r="K34" s="212"/>
      <c r="L34" s="213"/>
    </row>
    <row r="35" spans="1:12" x14ac:dyDescent="0.2">
      <c r="A35" s="26"/>
      <c r="B35" s="14"/>
      <c r="C35" s="27"/>
      <c r="D35" s="28"/>
      <c r="E35" s="7"/>
      <c r="F35" s="7"/>
      <c r="G35" s="7"/>
      <c r="H35" s="7"/>
      <c r="I35" s="7"/>
      <c r="J35" s="7"/>
      <c r="K35" s="7"/>
      <c r="L35" s="29"/>
    </row>
    <row r="36" spans="1:12" ht="18" customHeight="1" x14ac:dyDescent="0.2">
      <c r="A36" s="370" t="s">
        <v>33</v>
      </c>
      <c r="B36" s="16" t="s">
        <v>214</v>
      </c>
      <c r="C36" s="356" t="s">
        <v>0</v>
      </c>
      <c r="D36" s="31">
        <v>8</v>
      </c>
      <c r="E36" s="30" t="s">
        <v>201</v>
      </c>
      <c r="F36" s="7"/>
      <c r="G36" s="7"/>
      <c r="H36" s="7"/>
      <c r="I36" s="7"/>
      <c r="J36" s="7"/>
      <c r="K36" s="7"/>
      <c r="L36" s="29"/>
    </row>
    <row r="37" spans="1:12" x14ac:dyDescent="0.2">
      <c r="A37" s="371"/>
      <c r="B37" s="357"/>
      <c r="C37" s="356"/>
      <c r="D37" s="31"/>
      <c r="E37" s="32"/>
      <c r="F37" s="33"/>
      <c r="G37" s="30"/>
      <c r="H37" s="34"/>
      <c r="I37" s="30"/>
      <c r="J37" s="30"/>
      <c r="K37" s="7"/>
      <c r="L37" s="29"/>
    </row>
    <row r="38" spans="1:12" ht="12.75" customHeight="1" x14ac:dyDescent="0.2">
      <c r="A38" s="371"/>
      <c r="B38" s="353"/>
      <c r="C38" s="356" t="s">
        <v>0</v>
      </c>
      <c r="D38" s="31">
        <f>D36</f>
        <v>8</v>
      </c>
      <c r="E38" s="32"/>
      <c r="F38" s="30"/>
      <c r="G38" s="356"/>
      <c r="H38" s="36">
        <f>D38</f>
        <v>8</v>
      </c>
      <c r="I38" s="56" t="s">
        <v>201</v>
      </c>
      <c r="J38" s="7"/>
      <c r="K38" s="7"/>
      <c r="L38" s="29"/>
    </row>
    <row r="39" spans="1:12" ht="12.75" customHeight="1" x14ac:dyDescent="0.2">
      <c r="A39" s="173"/>
      <c r="B39" s="37" t="s">
        <v>48</v>
      </c>
      <c r="C39" s="38" t="s">
        <v>0</v>
      </c>
      <c r="D39" s="139">
        <f>D36</f>
        <v>8</v>
      </c>
      <c r="E39" s="133" t="s">
        <v>201</v>
      </c>
      <c r="F39" s="7"/>
      <c r="G39" s="7"/>
      <c r="H39" s="7"/>
      <c r="I39" s="7"/>
      <c r="J39" s="7"/>
      <c r="K39" s="7"/>
      <c r="L39" s="29"/>
    </row>
    <row r="40" spans="1:12" ht="12.75" customHeight="1" x14ac:dyDescent="0.2">
      <c r="A40" s="316"/>
      <c r="B40" s="315"/>
      <c r="C40" s="325"/>
      <c r="D40" s="46"/>
      <c r="E40" s="326"/>
      <c r="F40" s="7"/>
      <c r="G40" s="7"/>
      <c r="H40" s="7"/>
      <c r="I40" s="7"/>
      <c r="J40" s="7"/>
      <c r="K40" s="7"/>
      <c r="L40" s="29"/>
    </row>
    <row r="41" spans="1:12" ht="12.75" customHeight="1" thickBot="1" x14ac:dyDescent="0.25">
      <c r="A41" s="316"/>
      <c r="B41" s="315"/>
      <c r="C41" s="325"/>
      <c r="D41" s="46"/>
      <c r="E41" s="326"/>
      <c r="F41" s="7"/>
      <c r="G41" s="7"/>
      <c r="H41" s="7"/>
      <c r="I41" s="7"/>
      <c r="J41" s="7"/>
      <c r="K41" s="7"/>
      <c r="L41" s="29"/>
    </row>
    <row r="42" spans="1:12" s="12" customFormat="1" ht="18.75" customHeight="1" thickBot="1" x14ac:dyDescent="0.25">
      <c r="A42" s="8" t="s">
        <v>15</v>
      </c>
      <c r="B42" s="8" t="s">
        <v>16</v>
      </c>
      <c r="C42" s="9" t="s">
        <v>8</v>
      </c>
      <c r="D42" s="10" t="s">
        <v>9</v>
      </c>
      <c r="E42" s="10"/>
      <c r="F42" s="24"/>
      <c r="G42" s="11"/>
      <c r="H42" s="11"/>
      <c r="I42" s="11"/>
      <c r="J42" s="11"/>
      <c r="K42" s="11"/>
      <c r="L42" s="25"/>
    </row>
    <row r="43" spans="1:12" s="214" customFormat="1" ht="26.25" thickBot="1" x14ac:dyDescent="0.25">
      <c r="A43" s="206" t="s">
        <v>230</v>
      </c>
      <c r="B43" s="207" t="s">
        <v>47</v>
      </c>
      <c r="C43" s="208" t="s">
        <v>19</v>
      </c>
      <c r="D43" s="209">
        <f>D50</f>
        <v>14.916000000000002</v>
      </c>
      <c r="E43" s="210"/>
      <c r="F43" s="211"/>
      <c r="G43" s="212"/>
      <c r="H43" s="212"/>
      <c r="I43" s="212"/>
      <c r="J43" s="212"/>
      <c r="K43" s="212"/>
      <c r="L43" s="213"/>
    </row>
    <row r="44" spans="1:12" x14ac:dyDescent="0.2">
      <c r="A44" s="26"/>
      <c r="B44" s="14"/>
      <c r="C44" s="27"/>
      <c r="D44" s="28"/>
      <c r="E44" s="7"/>
      <c r="F44" s="7"/>
      <c r="G44" s="7"/>
      <c r="H44" s="7"/>
      <c r="I44" s="7"/>
      <c r="J44" s="7"/>
      <c r="K44" s="7"/>
      <c r="L44" s="29"/>
    </row>
    <row r="45" spans="1:12" ht="18" customHeight="1" x14ac:dyDescent="0.2">
      <c r="A45" s="370" t="s">
        <v>33</v>
      </c>
      <c r="B45" s="16" t="s">
        <v>74</v>
      </c>
      <c r="C45" s="356" t="s">
        <v>0</v>
      </c>
      <c r="D45" s="139">
        <v>5</v>
      </c>
      <c r="E45" s="30" t="s">
        <v>10</v>
      </c>
      <c r="F45" s="7"/>
      <c r="G45" s="7"/>
      <c r="H45" s="7"/>
      <c r="I45" s="7"/>
      <c r="J45" s="7"/>
      <c r="K45" s="7"/>
      <c r="L45" s="29"/>
    </row>
    <row r="46" spans="1:12" x14ac:dyDescent="0.2">
      <c r="A46" s="371"/>
      <c r="B46" s="373" t="s">
        <v>75</v>
      </c>
      <c r="C46" s="356" t="s">
        <v>0</v>
      </c>
      <c r="D46" s="31">
        <v>0.9</v>
      </c>
      <c r="E46" s="32" t="s">
        <v>1</v>
      </c>
      <c r="F46" s="30">
        <v>0.9</v>
      </c>
      <c r="G46" s="30" t="s">
        <v>1</v>
      </c>
      <c r="H46" s="30">
        <v>0.4</v>
      </c>
      <c r="I46" s="30" t="s">
        <v>0</v>
      </c>
      <c r="J46" s="30">
        <f>D46*F46*H46</f>
        <v>0.32400000000000007</v>
      </c>
      <c r="K46" s="7"/>
      <c r="L46" s="29"/>
    </row>
    <row r="47" spans="1:12" x14ac:dyDescent="0.2">
      <c r="A47" s="371"/>
      <c r="B47" s="373"/>
      <c r="C47" s="356" t="s">
        <v>0</v>
      </c>
      <c r="D47" s="31">
        <f>J46</f>
        <v>0.32400000000000007</v>
      </c>
      <c r="E47" s="32" t="s">
        <v>1</v>
      </c>
      <c r="F47" s="33">
        <f>D45</f>
        <v>5</v>
      </c>
      <c r="G47" s="30" t="s">
        <v>0</v>
      </c>
      <c r="H47" s="34">
        <f>D47*F47</f>
        <v>1.6200000000000003</v>
      </c>
      <c r="I47" s="30"/>
      <c r="J47" s="30"/>
      <c r="K47" s="7"/>
      <c r="L47" s="29"/>
    </row>
    <row r="48" spans="1:12" ht="12.75" customHeight="1" x14ac:dyDescent="0.2">
      <c r="A48" s="371"/>
      <c r="B48" s="366" t="s">
        <v>76</v>
      </c>
      <c r="C48" s="356" t="s">
        <v>0</v>
      </c>
      <c r="D48" s="31">
        <v>0.2</v>
      </c>
      <c r="E48" s="32" t="s">
        <v>1</v>
      </c>
      <c r="F48" s="30">
        <v>0.4</v>
      </c>
      <c r="G48" s="356" t="s">
        <v>1</v>
      </c>
      <c r="H48" s="30">
        <v>166.2</v>
      </c>
      <c r="I48" s="7"/>
      <c r="J48" s="7"/>
      <c r="K48" s="7"/>
      <c r="L48" s="29"/>
    </row>
    <row r="49" spans="1:12" ht="12.75" customHeight="1" x14ac:dyDescent="0.2">
      <c r="A49" s="372"/>
      <c r="B49" s="368"/>
      <c r="C49" s="356" t="s">
        <v>0</v>
      </c>
      <c r="D49" s="31">
        <f>D48*F48*H48</f>
        <v>13.296000000000001</v>
      </c>
      <c r="E49" s="35"/>
      <c r="F49" s="36"/>
      <c r="G49" s="356"/>
      <c r="H49" s="34"/>
      <c r="I49" s="7"/>
      <c r="J49" s="7"/>
      <c r="K49" s="7"/>
      <c r="L49" s="29"/>
    </row>
    <row r="50" spans="1:12" ht="12.75" customHeight="1" x14ac:dyDescent="0.2">
      <c r="A50" s="173"/>
      <c r="B50" s="37" t="s">
        <v>48</v>
      </c>
      <c r="C50" s="38" t="s">
        <v>0</v>
      </c>
      <c r="D50" s="139">
        <f>H47+D49</f>
        <v>14.916000000000002</v>
      </c>
      <c r="E50" s="133" t="s">
        <v>51</v>
      </c>
      <c r="F50" s="7"/>
      <c r="G50" s="7"/>
      <c r="H50" s="7"/>
      <c r="I50" s="7"/>
      <c r="J50" s="7"/>
      <c r="K50" s="7"/>
      <c r="L50" s="29"/>
    </row>
    <row r="51" spans="1:12" s="45" customFormat="1" x14ac:dyDescent="0.2">
      <c r="A51" s="39"/>
      <c r="B51" s="40"/>
      <c r="C51" s="41"/>
      <c r="D51" s="42"/>
      <c r="E51" s="43"/>
      <c r="F51" s="44"/>
      <c r="G51" s="44"/>
      <c r="H51" s="44"/>
      <c r="I51" s="44"/>
      <c r="J51" s="44"/>
      <c r="K51" s="44"/>
      <c r="L51" s="44"/>
    </row>
    <row r="52" spans="1:12" ht="13.5" thickBot="1" x14ac:dyDescent="0.25">
      <c r="A52" s="26"/>
      <c r="B52" s="47"/>
      <c r="C52" s="48"/>
      <c r="D52" s="49"/>
      <c r="E52" s="19"/>
      <c r="F52" s="7"/>
      <c r="G52" s="7"/>
      <c r="H52" s="7"/>
      <c r="I52" s="7"/>
      <c r="J52" s="7"/>
      <c r="K52" s="7"/>
      <c r="L52" s="29"/>
    </row>
    <row r="53" spans="1:12" s="12" customFormat="1" ht="13.5" thickBot="1" x14ac:dyDescent="0.25">
      <c r="A53" s="8" t="s">
        <v>15</v>
      </c>
      <c r="B53" s="8" t="s">
        <v>16</v>
      </c>
      <c r="C53" s="9" t="s">
        <v>8</v>
      </c>
      <c r="D53" s="10" t="s">
        <v>9</v>
      </c>
      <c r="E53" s="10"/>
      <c r="F53" s="11"/>
      <c r="G53" s="11"/>
      <c r="H53" s="11"/>
      <c r="I53" s="11"/>
      <c r="J53" s="11"/>
      <c r="K53" s="11"/>
      <c r="L53" s="25"/>
    </row>
    <row r="54" spans="1:12" s="214" customFormat="1" ht="26.25" thickBot="1" x14ac:dyDescent="0.25">
      <c r="A54" s="206" t="s">
        <v>231</v>
      </c>
      <c r="B54" s="207" t="s">
        <v>20</v>
      </c>
      <c r="C54" s="215" t="s">
        <v>19</v>
      </c>
      <c r="D54" s="216">
        <f>D60</f>
        <v>0.90000000000000036</v>
      </c>
      <c r="E54" s="210"/>
      <c r="F54" s="212"/>
      <c r="G54" s="212"/>
      <c r="H54" s="212"/>
      <c r="I54" s="212"/>
      <c r="J54" s="212"/>
      <c r="K54" s="212"/>
      <c r="L54" s="213"/>
    </row>
    <row r="55" spans="1:12" ht="17.25" customHeight="1" x14ac:dyDescent="0.2">
      <c r="A55" s="26"/>
      <c r="B55" s="14"/>
      <c r="C55" s="13"/>
      <c r="D55" s="50"/>
      <c r="E55" s="7"/>
      <c r="F55" s="7"/>
      <c r="G55" s="7"/>
      <c r="H55" s="7"/>
      <c r="I55" s="7"/>
      <c r="J55" s="7"/>
      <c r="K55" s="7"/>
      <c r="L55" s="29"/>
    </row>
    <row r="56" spans="1:12" ht="15" customHeight="1" x14ac:dyDescent="0.2">
      <c r="A56" s="369" t="s">
        <v>54</v>
      </c>
      <c r="B56" s="51" t="s">
        <v>56</v>
      </c>
      <c r="C56" s="356" t="s">
        <v>0</v>
      </c>
      <c r="D56" s="31">
        <v>0.6</v>
      </c>
      <c r="E56" s="30" t="s">
        <v>1</v>
      </c>
      <c r="F56" s="30">
        <v>0.6</v>
      </c>
      <c r="G56" s="30" t="s">
        <v>1</v>
      </c>
      <c r="H56" s="30">
        <v>0.4</v>
      </c>
      <c r="I56" s="30" t="s">
        <v>0</v>
      </c>
      <c r="J56" s="36">
        <f>D56*F56*H56</f>
        <v>0.14399999999999999</v>
      </c>
      <c r="K56" s="30" t="s">
        <v>1</v>
      </c>
      <c r="L56" s="30">
        <v>5</v>
      </c>
    </row>
    <row r="57" spans="1:12" ht="15" customHeight="1" x14ac:dyDescent="0.2">
      <c r="A57" s="369"/>
      <c r="B57" s="51"/>
      <c r="C57" s="356" t="s">
        <v>0</v>
      </c>
      <c r="D57" s="242">
        <f>J56*L56</f>
        <v>0.72</v>
      </c>
      <c r="E57" s="30"/>
      <c r="F57" s="30"/>
      <c r="G57" s="30"/>
      <c r="H57" s="30"/>
      <c r="I57" s="30"/>
      <c r="J57" s="34"/>
      <c r="K57" s="30"/>
      <c r="L57" s="241"/>
    </row>
    <row r="58" spans="1:12" ht="15" customHeight="1" x14ac:dyDescent="0.2">
      <c r="A58" s="369"/>
      <c r="B58" s="51"/>
      <c r="C58" s="356"/>
      <c r="D58" s="31" t="s">
        <v>136</v>
      </c>
      <c r="E58" s="30"/>
      <c r="F58" s="30"/>
      <c r="G58" s="30"/>
      <c r="H58" s="30"/>
      <c r="I58" s="30"/>
      <c r="J58" s="34"/>
      <c r="K58" s="30"/>
      <c r="L58" s="241"/>
    </row>
    <row r="59" spans="1:12" ht="15" customHeight="1" x14ac:dyDescent="0.2">
      <c r="A59" s="369"/>
      <c r="B59" s="51" t="s">
        <v>49</v>
      </c>
      <c r="C59" s="356" t="s">
        <v>0</v>
      </c>
      <c r="D59" s="242">
        <f>H47</f>
        <v>1.6200000000000003</v>
      </c>
      <c r="E59" s="30"/>
      <c r="F59" s="30"/>
      <c r="G59" s="30"/>
      <c r="H59" s="30"/>
      <c r="I59" s="30"/>
      <c r="J59" s="34"/>
      <c r="K59" s="30" t="s">
        <v>1</v>
      </c>
      <c r="L59" s="30">
        <v>5</v>
      </c>
    </row>
    <row r="60" spans="1:12" ht="15" customHeight="1" x14ac:dyDescent="0.2">
      <c r="A60" s="369"/>
      <c r="B60" s="53" t="s">
        <v>7</v>
      </c>
      <c r="C60" s="356" t="s">
        <v>0</v>
      </c>
      <c r="D60" s="242">
        <f>D59-D57</f>
        <v>0.90000000000000036</v>
      </c>
      <c r="E60" s="30"/>
      <c r="F60" s="30"/>
      <c r="G60" s="30"/>
      <c r="H60" s="30"/>
      <c r="I60" s="30"/>
      <c r="J60" s="34"/>
      <c r="K60" s="30"/>
      <c r="L60" s="30"/>
    </row>
    <row r="61" spans="1:12" ht="15" customHeight="1" x14ac:dyDescent="0.2">
      <c r="A61" s="221"/>
      <c r="B61" s="327"/>
      <c r="C61" s="221"/>
      <c r="D61" s="328"/>
      <c r="E61" s="44"/>
      <c r="F61" s="44"/>
      <c r="G61" s="44"/>
      <c r="H61" s="44"/>
      <c r="I61" s="44"/>
      <c r="J61" s="329"/>
      <c r="K61" s="44"/>
      <c r="L61" s="44"/>
    </row>
    <row r="62" spans="1:12" ht="13.5" thickBot="1" x14ac:dyDescent="0.25">
      <c r="A62" s="26"/>
      <c r="B62" s="14"/>
      <c r="C62" s="27"/>
      <c r="D62" s="28"/>
      <c r="E62" s="7"/>
      <c r="F62" s="7"/>
      <c r="G62" s="7"/>
      <c r="H62" s="7"/>
      <c r="I62" s="7"/>
      <c r="J62" s="7"/>
      <c r="K62" s="7"/>
      <c r="L62" s="29"/>
    </row>
    <row r="63" spans="1:12" s="12" customFormat="1" ht="13.5" thickBot="1" x14ac:dyDescent="0.25">
      <c r="A63" s="8" t="s">
        <v>15</v>
      </c>
      <c r="B63" s="8" t="s">
        <v>16</v>
      </c>
      <c r="C63" s="9" t="s">
        <v>8</v>
      </c>
      <c r="D63" s="10" t="s">
        <v>9</v>
      </c>
      <c r="E63" s="10"/>
      <c r="F63" s="11"/>
      <c r="G63" s="11"/>
      <c r="H63" s="11"/>
      <c r="I63" s="11"/>
      <c r="J63" s="11"/>
      <c r="K63" s="11"/>
      <c r="L63" s="25"/>
    </row>
    <row r="64" spans="1:12" s="214" customFormat="1" ht="26.25" thickBot="1" x14ac:dyDescent="0.25">
      <c r="A64" s="206" t="s">
        <v>232</v>
      </c>
      <c r="B64" s="207" t="s">
        <v>139</v>
      </c>
      <c r="C64" s="215" t="s">
        <v>19</v>
      </c>
      <c r="D64" s="216">
        <f>D67</f>
        <v>9.9719999999999995</v>
      </c>
      <c r="E64" s="210"/>
      <c r="F64" s="212"/>
      <c r="G64" s="212"/>
      <c r="H64" s="212"/>
      <c r="I64" s="212"/>
      <c r="J64" s="212"/>
      <c r="K64" s="212"/>
      <c r="L64" s="213"/>
    </row>
    <row r="65" spans="1:12" ht="17.25" customHeight="1" x14ac:dyDescent="0.2">
      <c r="A65" s="26"/>
      <c r="B65" s="14"/>
      <c r="C65" s="13"/>
      <c r="D65" s="50"/>
      <c r="E65" s="7"/>
      <c r="F65" s="7"/>
      <c r="G65" s="7"/>
      <c r="H65" s="7"/>
      <c r="I65" s="7"/>
      <c r="J65" s="7"/>
      <c r="K65" s="7"/>
      <c r="L65" s="29"/>
    </row>
    <row r="66" spans="1:12" ht="15" customHeight="1" x14ac:dyDescent="0.2">
      <c r="A66" s="369" t="s">
        <v>54</v>
      </c>
      <c r="B66" s="366" t="s">
        <v>76</v>
      </c>
      <c r="C66" s="356" t="s">
        <v>0</v>
      </c>
      <c r="D66" s="31">
        <f>D48</f>
        <v>0.2</v>
      </c>
      <c r="E66" s="30" t="s">
        <v>1</v>
      </c>
      <c r="F66" s="30">
        <v>0.3</v>
      </c>
      <c r="G66" s="30" t="s">
        <v>1</v>
      </c>
      <c r="H66" s="30">
        <f>H48</f>
        <v>166.2</v>
      </c>
      <c r="I66" s="30" t="s">
        <v>0</v>
      </c>
      <c r="J66" s="30">
        <f>D66*F66*H66</f>
        <v>9.9719999999999995</v>
      </c>
      <c r="K66" s="30"/>
      <c r="L66" s="30"/>
    </row>
    <row r="67" spans="1:12" ht="15" customHeight="1" x14ac:dyDescent="0.2">
      <c r="A67" s="369"/>
      <c r="B67" s="368"/>
      <c r="C67" s="356" t="s">
        <v>0</v>
      </c>
      <c r="D67" s="242">
        <f>J66</f>
        <v>9.9719999999999995</v>
      </c>
      <c r="E67" s="30"/>
      <c r="F67" s="30"/>
      <c r="G67" s="30"/>
      <c r="H67" s="30"/>
      <c r="I67" s="30"/>
      <c r="J67" s="34"/>
      <c r="K67" s="30"/>
      <c r="L67" s="241"/>
    </row>
    <row r="68" spans="1:12" ht="15" customHeight="1" x14ac:dyDescent="0.2">
      <c r="A68" s="369"/>
      <c r="B68" s="51"/>
      <c r="C68" s="356"/>
      <c r="D68" s="31"/>
      <c r="E68" s="30"/>
      <c r="F68" s="30"/>
      <c r="G68" s="30"/>
      <c r="H68" s="30"/>
      <c r="I68" s="30"/>
      <c r="J68" s="34"/>
      <c r="K68" s="30"/>
      <c r="L68" s="241"/>
    </row>
    <row r="69" spans="1:12" ht="15" customHeight="1" x14ac:dyDescent="0.2">
      <c r="A69" s="221"/>
      <c r="B69" s="330"/>
      <c r="C69" s="221"/>
      <c r="D69" s="96"/>
      <c r="E69" s="44"/>
      <c r="F69" s="44"/>
      <c r="G69" s="44"/>
      <c r="H69" s="44"/>
      <c r="I69" s="44"/>
      <c r="J69" s="329"/>
      <c r="K69" s="44"/>
      <c r="L69" s="331"/>
    </row>
    <row r="70" spans="1:12" ht="13.5" thickBot="1" x14ac:dyDescent="0.25">
      <c r="A70" s="26"/>
      <c r="B70" s="14"/>
      <c r="C70" s="27"/>
      <c r="D70" s="28"/>
      <c r="E70" s="7"/>
      <c r="F70" s="7"/>
      <c r="G70" s="7"/>
      <c r="H70" s="7"/>
      <c r="I70" s="7"/>
      <c r="J70" s="7"/>
      <c r="K70" s="7"/>
      <c r="L70" s="29"/>
    </row>
    <row r="71" spans="1:12" s="12" customFormat="1" ht="13.5" thickBot="1" x14ac:dyDescent="0.25">
      <c r="A71" s="8" t="s">
        <v>15</v>
      </c>
      <c r="B71" s="8" t="s">
        <v>16</v>
      </c>
      <c r="C71" s="9" t="s">
        <v>8</v>
      </c>
      <c r="D71" s="10" t="s">
        <v>9</v>
      </c>
      <c r="E71" s="10"/>
      <c r="F71" s="11"/>
      <c r="G71" s="11"/>
      <c r="H71" s="11"/>
      <c r="I71" s="11"/>
      <c r="J71" s="11"/>
      <c r="K71" s="11"/>
      <c r="L71" s="25"/>
    </row>
    <row r="72" spans="1:12" s="214" customFormat="1" ht="39" thickBot="1" x14ac:dyDescent="0.25">
      <c r="A72" s="206" t="s">
        <v>233</v>
      </c>
      <c r="B72" s="217" t="s">
        <v>22</v>
      </c>
      <c r="C72" s="208" t="s">
        <v>23</v>
      </c>
      <c r="D72" s="209">
        <f>J84</f>
        <v>458.44392000000028</v>
      </c>
      <c r="E72" s="210"/>
      <c r="F72" s="218"/>
      <c r="G72" s="218"/>
      <c r="H72" s="218"/>
      <c r="I72" s="218"/>
      <c r="J72" s="218"/>
      <c r="K72" s="218"/>
      <c r="L72" s="219"/>
    </row>
    <row r="73" spans="1:12" x14ac:dyDescent="0.2">
      <c r="A73" s="54"/>
      <c r="B73" s="14"/>
      <c r="C73" s="13"/>
      <c r="D73" s="50"/>
      <c r="E73" s="15"/>
      <c r="F73" s="7"/>
      <c r="G73" s="7"/>
      <c r="H73" s="7"/>
      <c r="I73" s="7"/>
      <c r="J73" s="7"/>
      <c r="K73" s="7"/>
      <c r="L73" s="29"/>
    </row>
    <row r="74" spans="1:12" x14ac:dyDescent="0.2">
      <c r="A74" s="26"/>
      <c r="B74" s="16" t="s">
        <v>34</v>
      </c>
      <c r="C74" s="356" t="s">
        <v>0</v>
      </c>
      <c r="D74" s="31">
        <v>1.7</v>
      </c>
      <c r="E74" s="7"/>
      <c r="F74" s="7"/>
      <c r="G74" s="7"/>
      <c r="H74" s="7"/>
      <c r="I74" s="7"/>
      <c r="J74" s="7"/>
      <c r="K74" s="7"/>
      <c r="L74" s="29"/>
    </row>
    <row r="75" spans="1:12" x14ac:dyDescent="0.2">
      <c r="A75" s="26"/>
      <c r="B75" s="16" t="s">
        <v>35</v>
      </c>
      <c r="C75" s="356" t="s">
        <v>0</v>
      </c>
      <c r="D75" s="31">
        <v>42.2</v>
      </c>
      <c r="E75" s="7" t="s">
        <v>36</v>
      </c>
      <c r="F75" s="7"/>
      <c r="G75" s="7"/>
      <c r="H75" s="7"/>
      <c r="I75" s="7"/>
      <c r="J75" s="7"/>
      <c r="K75" s="7"/>
      <c r="L75" s="29"/>
    </row>
    <row r="76" spans="1:12" x14ac:dyDescent="0.2">
      <c r="A76" s="26"/>
      <c r="B76" s="14"/>
      <c r="C76" s="27"/>
      <c r="D76" s="28"/>
      <c r="E76" s="7"/>
      <c r="F76" s="7"/>
      <c r="G76" s="7"/>
      <c r="H76" s="7"/>
      <c r="I76" s="7"/>
      <c r="J76" s="7"/>
      <c r="K76" s="7"/>
      <c r="L76" s="29"/>
    </row>
    <row r="77" spans="1:12" x14ac:dyDescent="0.2">
      <c r="A77" s="26"/>
      <c r="B77" s="14"/>
      <c r="C77" s="27"/>
      <c r="D77" s="28"/>
      <c r="E77" s="7"/>
      <c r="F77" s="7"/>
      <c r="G77" s="7"/>
      <c r="H77" s="7"/>
      <c r="I77" s="7"/>
      <c r="J77" s="7"/>
      <c r="K77" s="7"/>
      <c r="L77" s="29"/>
    </row>
    <row r="78" spans="1:12" x14ac:dyDescent="0.2">
      <c r="A78" s="26"/>
      <c r="B78" s="366" t="s">
        <v>24</v>
      </c>
      <c r="C78" s="356" t="s">
        <v>0</v>
      </c>
      <c r="D78" s="31">
        <f>D43</f>
        <v>14.916000000000002</v>
      </c>
      <c r="E78" s="30" t="s">
        <v>21</v>
      </c>
      <c r="F78" s="30">
        <f>D54</f>
        <v>0.90000000000000036</v>
      </c>
      <c r="G78" s="30" t="s">
        <v>21</v>
      </c>
      <c r="H78" s="30">
        <f>D67</f>
        <v>9.9719999999999995</v>
      </c>
      <c r="I78" s="30" t="s">
        <v>0</v>
      </c>
      <c r="J78" s="30">
        <f>D78-F78-H78</f>
        <v>4.0440000000000023</v>
      </c>
      <c r="K78" s="30"/>
      <c r="L78" s="29"/>
    </row>
    <row r="79" spans="1:12" x14ac:dyDescent="0.2">
      <c r="A79" s="26"/>
      <c r="B79" s="367"/>
      <c r="C79" s="356"/>
      <c r="D79" s="31"/>
      <c r="E79" s="30"/>
      <c r="F79" s="30" t="s">
        <v>146</v>
      </c>
      <c r="G79" s="30"/>
      <c r="H79" s="30"/>
      <c r="I79" s="30"/>
      <c r="J79" s="30"/>
      <c r="K79" s="30"/>
      <c r="L79" s="29"/>
    </row>
    <row r="80" spans="1:12" x14ac:dyDescent="0.2">
      <c r="A80" s="26"/>
      <c r="B80" s="368"/>
      <c r="C80" s="356" t="s">
        <v>0</v>
      </c>
      <c r="D80" s="31">
        <f>J78</f>
        <v>4.0440000000000023</v>
      </c>
      <c r="E80" s="30" t="s">
        <v>1</v>
      </c>
      <c r="F80" s="30">
        <f>D74</f>
        <v>1.7</v>
      </c>
      <c r="G80" s="30" t="s">
        <v>0</v>
      </c>
      <c r="H80" s="30">
        <f>D80*F80</f>
        <v>6.874800000000004</v>
      </c>
      <c r="I80" s="30"/>
      <c r="J80" s="30"/>
      <c r="K80" s="30"/>
      <c r="L80" s="29"/>
    </row>
    <row r="81" spans="1:12" x14ac:dyDescent="0.2">
      <c r="A81" s="26"/>
      <c r="B81" s="353"/>
      <c r="C81" s="356" t="s">
        <v>136</v>
      </c>
      <c r="D81" s="31" t="s">
        <v>146</v>
      </c>
      <c r="E81" s="30"/>
      <c r="F81" s="52"/>
      <c r="G81" s="44"/>
      <c r="H81" s="44"/>
      <c r="I81" s="44"/>
      <c r="J81" s="44"/>
      <c r="K81" s="44"/>
      <c r="L81" s="44"/>
    </row>
    <row r="82" spans="1:12" x14ac:dyDescent="0.2">
      <c r="A82" s="26"/>
      <c r="B82" s="354" t="s">
        <v>145</v>
      </c>
      <c r="C82" s="31">
        <f>C94</f>
        <v>1.6620000000000001</v>
      </c>
      <c r="D82" s="31">
        <f>D94</f>
        <v>2.4</v>
      </c>
      <c r="E82" s="30" t="s">
        <v>0</v>
      </c>
      <c r="F82" s="30">
        <f>C82*D82</f>
        <v>3.9888000000000003</v>
      </c>
      <c r="G82" s="44"/>
      <c r="H82" s="44"/>
      <c r="I82" s="44"/>
      <c r="J82" s="44"/>
      <c r="K82" s="44"/>
      <c r="L82" s="44"/>
    </row>
    <row r="83" spans="1:12" x14ac:dyDescent="0.2">
      <c r="A83" s="26"/>
      <c r="B83" s="355"/>
      <c r="C83" s="356"/>
      <c r="D83" s="31"/>
      <c r="E83" s="30"/>
      <c r="F83" s="30"/>
      <c r="G83" s="30" t="s">
        <v>147</v>
      </c>
      <c r="H83" s="30"/>
      <c r="I83" s="30"/>
      <c r="J83" s="30"/>
      <c r="K83" s="30"/>
      <c r="L83" s="29"/>
    </row>
    <row r="84" spans="1:12" x14ac:dyDescent="0.2">
      <c r="A84" s="26"/>
      <c r="B84" s="16" t="s">
        <v>18</v>
      </c>
      <c r="C84" s="356" t="s">
        <v>0</v>
      </c>
      <c r="D84" s="31">
        <f>H80+F82</f>
        <v>10.863600000000005</v>
      </c>
      <c r="E84" s="30" t="s">
        <v>25</v>
      </c>
      <c r="F84" s="30" t="s">
        <v>1</v>
      </c>
      <c r="G84" s="30">
        <f>D75</f>
        <v>42.2</v>
      </c>
      <c r="H84" s="30" t="s">
        <v>26</v>
      </c>
      <c r="I84" s="30" t="s">
        <v>0</v>
      </c>
      <c r="J84" s="36">
        <f>D84*G84</f>
        <v>458.44392000000028</v>
      </c>
      <c r="K84" s="56" t="s">
        <v>27</v>
      </c>
      <c r="L84" s="29"/>
    </row>
    <row r="85" spans="1:12" x14ac:dyDescent="0.2">
      <c r="A85" s="26"/>
      <c r="B85" s="14"/>
      <c r="C85" s="27"/>
      <c r="D85" s="28"/>
      <c r="E85" s="7"/>
      <c r="F85" s="7"/>
      <c r="G85" s="7"/>
      <c r="H85" s="7"/>
      <c r="I85" s="7"/>
      <c r="J85" s="19"/>
      <c r="K85" s="57"/>
      <c r="L85" s="29"/>
    </row>
    <row r="86" spans="1:12" ht="13.5" thickBot="1" x14ac:dyDescent="0.25">
      <c r="A86" s="26"/>
      <c r="B86" s="14"/>
      <c r="C86" s="27"/>
      <c r="D86" s="28"/>
      <c r="E86" s="7"/>
      <c r="F86" s="7"/>
      <c r="G86" s="7"/>
      <c r="H86" s="7"/>
      <c r="I86" s="7"/>
      <c r="J86" s="7"/>
      <c r="K86" s="7"/>
      <c r="L86" s="29"/>
    </row>
    <row r="87" spans="1:12" s="12" customFormat="1" ht="13.5" thickBot="1" x14ac:dyDescent="0.25">
      <c r="A87" s="8" t="s">
        <v>15</v>
      </c>
      <c r="B87" s="8" t="s">
        <v>16</v>
      </c>
      <c r="C87" s="9" t="s">
        <v>8</v>
      </c>
      <c r="D87" s="10" t="s">
        <v>9</v>
      </c>
      <c r="E87" s="10"/>
      <c r="F87" s="11"/>
      <c r="G87" s="11"/>
      <c r="H87" s="11"/>
      <c r="I87" s="11"/>
      <c r="J87" s="11"/>
      <c r="K87" s="11"/>
      <c r="L87" s="25"/>
    </row>
    <row r="88" spans="1:12" s="214" customFormat="1" ht="51.75" thickBot="1" x14ac:dyDescent="0.25">
      <c r="A88" s="206" t="s">
        <v>234</v>
      </c>
      <c r="B88" s="217" t="s">
        <v>144</v>
      </c>
      <c r="C88" s="220" t="s">
        <v>31</v>
      </c>
      <c r="D88" s="209">
        <f>C95</f>
        <v>10.863600000000005</v>
      </c>
      <c r="E88" s="210"/>
      <c r="F88" s="212"/>
      <c r="G88" s="212"/>
      <c r="H88" s="212"/>
      <c r="I88" s="212"/>
      <c r="J88" s="212"/>
      <c r="K88" s="212"/>
      <c r="L88" s="213"/>
    </row>
    <row r="89" spans="1:12" x14ac:dyDescent="0.2">
      <c r="A89" s="54"/>
      <c r="B89" s="14"/>
      <c r="C89" s="27"/>
      <c r="D89" s="50"/>
      <c r="E89" s="15"/>
      <c r="F89" s="7"/>
      <c r="G89" s="7"/>
      <c r="H89" s="7"/>
      <c r="I89" s="7"/>
      <c r="J89" s="7"/>
      <c r="K89" s="7"/>
      <c r="L89" s="29"/>
    </row>
    <row r="90" spans="1:12" x14ac:dyDescent="0.2">
      <c r="A90" s="26"/>
      <c r="B90" s="14"/>
      <c r="C90" s="27"/>
      <c r="D90" s="28"/>
      <c r="E90" s="7"/>
      <c r="F90" s="7"/>
      <c r="G90" s="7"/>
      <c r="H90" s="7"/>
      <c r="I90" s="7"/>
      <c r="J90" s="7"/>
      <c r="K90" s="7"/>
      <c r="L90" s="29"/>
    </row>
    <row r="91" spans="1:12" x14ac:dyDescent="0.2">
      <c r="A91" s="26"/>
      <c r="B91" s="353" t="s">
        <v>24</v>
      </c>
      <c r="C91" s="356" t="s">
        <v>0</v>
      </c>
      <c r="D91" s="31">
        <f>D43</f>
        <v>14.916000000000002</v>
      </c>
      <c r="E91" s="30" t="s">
        <v>21</v>
      </c>
      <c r="F91" s="30">
        <f>D54</f>
        <v>0.90000000000000036</v>
      </c>
      <c r="G91" s="30" t="s">
        <v>21</v>
      </c>
      <c r="H91" s="30">
        <f>D67</f>
        <v>9.9719999999999995</v>
      </c>
      <c r="I91" s="30" t="s">
        <v>0</v>
      </c>
      <c r="J91" s="30">
        <f>D91-F91-H91</f>
        <v>4.0440000000000023</v>
      </c>
      <c r="K91" s="30"/>
      <c r="L91" s="29"/>
    </row>
    <row r="92" spans="1:12" x14ac:dyDescent="0.2">
      <c r="A92" s="26"/>
      <c r="B92" s="353"/>
      <c r="C92" s="356" t="s">
        <v>0</v>
      </c>
      <c r="D92" s="31">
        <f>J91</f>
        <v>4.0440000000000023</v>
      </c>
      <c r="E92" s="30" t="s">
        <v>1</v>
      </c>
      <c r="F92" s="30">
        <v>1.7</v>
      </c>
      <c r="G92" s="30" t="s">
        <v>0</v>
      </c>
      <c r="H92" s="30">
        <f>D92*F92</f>
        <v>6.874800000000004</v>
      </c>
      <c r="I92" s="44"/>
      <c r="J92" s="44"/>
      <c r="K92" s="44"/>
      <c r="L92" s="44"/>
    </row>
    <row r="93" spans="1:12" x14ac:dyDescent="0.2">
      <c r="A93" s="26"/>
      <c r="B93" s="353"/>
      <c r="C93" s="356" t="s">
        <v>136</v>
      </c>
      <c r="D93" s="31" t="s">
        <v>146</v>
      </c>
      <c r="E93" s="30"/>
      <c r="F93" s="52"/>
      <c r="G93" s="44"/>
      <c r="H93" s="44"/>
      <c r="I93" s="44"/>
      <c r="J93" s="44"/>
      <c r="K93" s="44"/>
      <c r="L93" s="44"/>
    </row>
    <row r="94" spans="1:12" x14ac:dyDescent="0.2">
      <c r="A94" s="26"/>
      <c r="B94" s="353" t="s">
        <v>145</v>
      </c>
      <c r="C94" s="31">
        <f>C142</f>
        <v>1.6620000000000001</v>
      </c>
      <c r="D94" s="31">
        <v>2.4</v>
      </c>
      <c r="E94" s="30" t="s">
        <v>0</v>
      </c>
      <c r="F94" s="30">
        <f>C94*D94</f>
        <v>3.9888000000000003</v>
      </c>
      <c r="G94" s="44"/>
      <c r="H94" s="44"/>
      <c r="I94" s="44"/>
      <c r="J94" s="44"/>
      <c r="K94" s="44"/>
      <c r="L94" s="44"/>
    </row>
    <row r="95" spans="1:12" s="63" customFormat="1" x14ac:dyDescent="0.2">
      <c r="A95" s="58"/>
      <c r="B95" s="59" t="s">
        <v>18</v>
      </c>
      <c r="C95" s="139">
        <f>H92+F94</f>
        <v>10.863600000000005</v>
      </c>
      <c r="D95" s="139" t="s">
        <v>137</v>
      </c>
      <c r="E95" s="61"/>
      <c r="F95" s="62"/>
    </row>
    <row r="96" spans="1:12" s="63" customFormat="1" x14ac:dyDescent="0.2">
      <c r="A96" s="58"/>
      <c r="B96" s="302"/>
      <c r="C96" s="46"/>
      <c r="D96" s="46"/>
      <c r="E96" s="303"/>
      <c r="F96" s="303"/>
    </row>
    <row r="97" spans="1:12" s="63" customFormat="1" ht="13.5" thickBot="1" x14ac:dyDescent="0.25">
      <c r="A97" s="58"/>
      <c r="B97" s="302"/>
      <c r="C97" s="46"/>
      <c r="D97" s="46"/>
      <c r="E97" s="303"/>
      <c r="F97" s="303"/>
    </row>
    <row r="98" spans="1:12" s="12" customFormat="1" ht="13.5" thickBot="1" x14ac:dyDescent="0.25">
      <c r="A98" s="8" t="s">
        <v>15</v>
      </c>
      <c r="B98" s="8" t="s">
        <v>16</v>
      </c>
      <c r="C98" s="9" t="s">
        <v>8</v>
      </c>
      <c r="D98" s="10" t="s">
        <v>9</v>
      </c>
      <c r="E98" s="10"/>
      <c r="F98" s="11"/>
      <c r="G98" s="11"/>
      <c r="H98" s="11"/>
      <c r="I98" s="11"/>
      <c r="J98" s="11"/>
      <c r="K98" s="11"/>
      <c r="L98" s="25"/>
    </row>
    <row r="99" spans="1:12" s="214" customFormat="1" ht="26.25" thickBot="1" x14ac:dyDescent="0.25">
      <c r="A99" s="206" t="s">
        <v>235</v>
      </c>
      <c r="B99" s="217" t="s">
        <v>175</v>
      </c>
      <c r="C99" s="208" t="s">
        <v>23</v>
      </c>
      <c r="D99" s="209">
        <f>J105</f>
        <v>0.28362000000000004</v>
      </c>
      <c r="E99" s="210"/>
      <c r="F99" s="218"/>
      <c r="G99" s="218"/>
      <c r="H99" s="218"/>
      <c r="I99" s="218"/>
      <c r="J99" s="218"/>
      <c r="K99" s="218"/>
      <c r="L99" s="219"/>
    </row>
    <row r="100" spans="1:12" x14ac:dyDescent="0.2">
      <c r="A100" s="54"/>
      <c r="B100" s="14"/>
      <c r="C100" s="13"/>
      <c r="D100" s="50"/>
      <c r="E100" s="15"/>
      <c r="F100" s="7"/>
      <c r="G100" s="7"/>
      <c r="H100" s="7"/>
      <c r="I100" s="7"/>
      <c r="J100" s="7"/>
      <c r="K100" s="7"/>
      <c r="L100" s="29"/>
    </row>
    <row r="101" spans="1:12" x14ac:dyDescent="0.2">
      <c r="A101" s="26"/>
      <c r="B101" s="16" t="s">
        <v>176</v>
      </c>
      <c r="C101" s="356" t="s">
        <v>0</v>
      </c>
      <c r="D101" s="308">
        <f>32.6/1000</f>
        <v>3.2600000000000004E-2</v>
      </c>
      <c r="E101" s="7"/>
      <c r="F101" s="7"/>
      <c r="G101" s="7"/>
      <c r="H101" s="7"/>
      <c r="I101" s="7"/>
      <c r="J101" s="7"/>
      <c r="K101" s="7"/>
      <c r="L101" s="29"/>
    </row>
    <row r="102" spans="1:12" x14ac:dyDescent="0.2">
      <c r="A102" s="26"/>
      <c r="B102" s="16" t="s">
        <v>177</v>
      </c>
      <c r="C102" s="356" t="s">
        <v>0</v>
      </c>
      <c r="D102" s="31">
        <v>8.6999999999999993</v>
      </c>
      <c r="E102" s="7" t="s">
        <v>36</v>
      </c>
      <c r="F102" s="7"/>
      <c r="G102" s="7"/>
      <c r="H102" s="7"/>
      <c r="I102" s="7"/>
      <c r="J102" s="7"/>
      <c r="K102" s="7"/>
      <c r="L102" s="29"/>
    </row>
    <row r="103" spans="1:12" x14ac:dyDescent="0.2">
      <c r="A103" s="26"/>
      <c r="B103" s="16"/>
      <c r="C103" s="356"/>
      <c r="D103" s="31"/>
      <c r="E103" s="7"/>
      <c r="F103" s="7"/>
      <c r="G103" s="7"/>
      <c r="H103" s="7"/>
      <c r="I103" s="7"/>
      <c r="J103" s="7"/>
      <c r="K103" s="7"/>
      <c r="L103" s="29"/>
    </row>
    <row r="104" spans="1:12" x14ac:dyDescent="0.2">
      <c r="A104" s="26"/>
      <c r="B104" s="16"/>
      <c r="C104" s="356"/>
      <c r="D104" s="31"/>
      <c r="E104" s="7"/>
      <c r="F104" s="7"/>
      <c r="G104" s="7"/>
      <c r="H104" s="7"/>
      <c r="I104" s="7"/>
      <c r="J104" s="7"/>
      <c r="K104" s="7"/>
      <c r="L104" s="29"/>
    </row>
    <row r="105" spans="1:12" x14ac:dyDescent="0.2">
      <c r="A105" s="26"/>
      <c r="B105" s="16" t="s">
        <v>18</v>
      </c>
      <c r="C105" s="356" t="s">
        <v>0</v>
      </c>
      <c r="D105" s="31">
        <f>D101</f>
        <v>3.2600000000000004E-2</v>
      </c>
      <c r="E105" s="30" t="s">
        <v>1</v>
      </c>
      <c r="F105" s="30">
        <f>D102</f>
        <v>8.6999999999999993</v>
      </c>
      <c r="G105" s="30" t="s">
        <v>0</v>
      </c>
      <c r="H105" s="309"/>
      <c r="I105" s="30"/>
      <c r="J105" s="36">
        <f>D105*F105</f>
        <v>0.28362000000000004</v>
      </c>
      <c r="K105" s="56" t="s">
        <v>27</v>
      </c>
      <c r="L105" s="29"/>
    </row>
    <row r="106" spans="1:12" x14ac:dyDescent="0.2">
      <c r="A106" s="26"/>
      <c r="B106" s="14"/>
      <c r="C106" s="27"/>
      <c r="D106" s="28"/>
      <c r="E106" s="7"/>
      <c r="F106" s="7"/>
      <c r="G106" s="7"/>
      <c r="H106" s="7"/>
      <c r="I106" s="7"/>
      <c r="J106" s="19"/>
      <c r="K106" s="57"/>
      <c r="L106" s="29"/>
    </row>
    <row r="107" spans="1:12" ht="13.5" thickBot="1" x14ac:dyDescent="0.25">
      <c r="A107" s="26"/>
      <c r="B107" s="14"/>
      <c r="C107" s="27"/>
      <c r="D107" s="28"/>
      <c r="E107" s="7"/>
      <c r="F107" s="7"/>
      <c r="G107" s="7"/>
      <c r="H107" s="7"/>
      <c r="I107" s="7"/>
      <c r="J107" s="7"/>
      <c r="K107" s="7"/>
      <c r="L107" s="29"/>
    </row>
    <row r="108" spans="1:12" s="12" customFormat="1" ht="13.5" thickBot="1" x14ac:dyDescent="0.25">
      <c r="A108" s="8" t="s">
        <v>15</v>
      </c>
      <c r="B108" s="8" t="s">
        <v>16</v>
      </c>
      <c r="C108" s="9" t="s">
        <v>8</v>
      </c>
      <c r="D108" s="10" t="s">
        <v>9</v>
      </c>
      <c r="E108" s="10"/>
      <c r="F108" s="11"/>
      <c r="G108" s="11"/>
      <c r="H108" s="11"/>
      <c r="I108" s="11"/>
      <c r="J108" s="11"/>
      <c r="K108" s="11"/>
      <c r="L108" s="25"/>
    </row>
    <row r="109" spans="1:12" s="214" customFormat="1" ht="26.25" thickBot="1" x14ac:dyDescent="0.25">
      <c r="A109" s="206" t="s">
        <v>236</v>
      </c>
      <c r="B109" s="217" t="s">
        <v>179</v>
      </c>
      <c r="C109" s="208" t="s">
        <v>23</v>
      </c>
      <c r="D109" s="209">
        <f>J115</f>
        <v>3.2600000000000004E-2</v>
      </c>
      <c r="E109" s="210"/>
      <c r="F109" s="218"/>
      <c r="G109" s="218"/>
      <c r="H109" s="218"/>
      <c r="I109" s="218"/>
      <c r="J109" s="218"/>
      <c r="K109" s="218"/>
      <c r="L109" s="219"/>
    </row>
    <row r="110" spans="1:12" x14ac:dyDescent="0.2">
      <c r="A110" s="54"/>
      <c r="B110" s="14"/>
      <c r="C110" s="13"/>
      <c r="D110" s="50"/>
      <c r="E110" s="15"/>
      <c r="F110" s="7"/>
      <c r="G110" s="7"/>
      <c r="H110" s="7"/>
      <c r="I110" s="7"/>
      <c r="J110" s="7"/>
      <c r="K110" s="7"/>
      <c r="L110" s="29"/>
    </row>
    <row r="111" spans="1:12" x14ac:dyDescent="0.2">
      <c r="A111" s="26"/>
      <c r="B111" s="16" t="s">
        <v>176</v>
      </c>
      <c r="C111" s="356" t="s">
        <v>0</v>
      </c>
      <c r="D111" s="308">
        <f>32.6/1000</f>
        <v>3.2600000000000004E-2</v>
      </c>
      <c r="E111" s="7"/>
      <c r="F111" s="7"/>
      <c r="G111" s="7"/>
      <c r="H111" s="7"/>
      <c r="I111" s="7"/>
      <c r="J111" s="7"/>
      <c r="K111" s="7"/>
      <c r="L111" s="29"/>
    </row>
    <row r="112" spans="1:12" x14ac:dyDescent="0.2">
      <c r="A112" s="26"/>
      <c r="B112" s="16" t="s">
        <v>177</v>
      </c>
      <c r="C112" s="356" t="s">
        <v>0</v>
      </c>
      <c r="D112" s="31">
        <v>8.6999999999999993</v>
      </c>
      <c r="E112" s="7" t="s">
        <v>36</v>
      </c>
      <c r="F112" s="7"/>
      <c r="G112" s="7"/>
      <c r="H112" s="7"/>
      <c r="I112" s="7"/>
      <c r="J112" s="7"/>
      <c r="K112" s="7"/>
      <c r="L112" s="29"/>
    </row>
    <row r="113" spans="1:12" x14ac:dyDescent="0.2">
      <c r="A113" s="26"/>
      <c r="B113" s="16"/>
      <c r="C113" s="356"/>
      <c r="D113" s="31"/>
      <c r="E113" s="7"/>
      <c r="F113" s="7"/>
      <c r="G113" s="7"/>
      <c r="H113" s="7"/>
      <c r="I113" s="7"/>
      <c r="J113" s="7"/>
      <c r="K113" s="7"/>
      <c r="L113" s="29"/>
    </row>
    <row r="114" spans="1:12" x14ac:dyDescent="0.2">
      <c r="A114" s="26"/>
      <c r="B114" s="16"/>
      <c r="C114" s="356"/>
      <c r="D114" s="31"/>
      <c r="E114" s="7"/>
      <c r="F114" s="7"/>
      <c r="G114" s="7"/>
      <c r="H114" s="7"/>
      <c r="I114" s="7"/>
      <c r="J114" s="7"/>
      <c r="K114" s="7"/>
      <c r="L114" s="29"/>
    </row>
    <row r="115" spans="1:12" x14ac:dyDescent="0.2">
      <c r="A115" s="26"/>
      <c r="B115" s="16" t="s">
        <v>18</v>
      </c>
      <c r="C115" s="356" t="s">
        <v>0</v>
      </c>
      <c r="D115" s="31">
        <v>1</v>
      </c>
      <c r="E115" s="30" t="s">
        <v>1</v>
      </c>
      <c r="F115" s="30">
        <f>D111</f>
        <v>3.2600000000000004E-2</v>
      </c>
      <c r="G115" s="30" t="s">
        <v>0</v>
      </c>
      <c r="H115" s="309"/>
      <c r="I115" s="30"/>
      <c r="J115" s="36">
        <f>D115*F115</f>
        <v>3.2600000000000004E-2</v>
      </c>
      <c r="K115" s="56" t="s">
        <v>25</v>
      </c>
      <c r="L115" s="29"/>
    </row>
    <row r="116" spans="1:12" x14ac:dyDescent="0.2">
      <c r="A116" s="26"/>
      <c r="B116" s="285"/>
      <c r="C116" s="221"/>
      <c r="D116" s="96"/>
      <c r="E116" s="44"/>
      <c r="F116" s="44"/>
      <c r="G116" s="44"/>
      <c r="H116" s="45"/>
      <c r="I116" s="44"/>
      <c r="J116" s="312"/>
      <c r="K116" s="313"/>
      <c r="L116" s="29"/>
    </row>
    <row r="117" spans="1:12" ht="13.5" thickBot="1" x14ac:dyDescent="0.25">
      <c r="A117" s="26"/>
      <c r="B117" s="14"/>
      <c r="C117" s="27"/>
      <c r="D117" s="28"/>
      <c r="E117" s="7"/>
      <c r="F117" s="7"/>
      <c r="G117" s="7"/>
      <c r="H117" s="7"/>
      <c r="I117" s="7"/>
      <c r="J117" s="19"/>
      <c r="K117" s="57"/>
      <c r="L117" s="29"/>
    </row>
    <row r="118" spans="1:12" s="12" customFormat="1" ht="13.5" thickBot="1" x14ac:dyDescent="0.25">
      <c r="A118" s="8" t="s">
        <v>15</v>
      </c>
      <c r="B118" s="8" t="s">
        <v>16</v>
      </c>
      <c r="C118" s="9" t="s">
        <v>8</v>
      </c>
      <c r="D118" s="10" t="s">
        <v>9</v>
      </c>
      <c r="E118" s="10"/>
      <c r="F118" s="11"/>
      <c r="G118" s="11"/>
      <c r="H118" s="11"/>
      <c r="I118" s="11"/>
      <c r="J118" s="11"/>
      <c r="K118" s="11"/>
      <c r="L118" s="25"/>
    </row>
    <row r="119" spans="1:12" s="214" customFormat="1" ht="39" thickBot="1" x14ac:dyDescent="0.25">
      <c r="A119" s="206" t="s">
        <v>237</v>
      </c>
      <c r="B119" s="217" t="s">
        <v>181</v>
      </c>
      <c r="C119" s="208" t="s">
        <v>185</v>
      </c>
      <c r="D119" s="209">
        <f>J125</f>
        <v>432</v>
      </c>
      <c r="E119" s="210"/>
      <c r="F119" s="218"/>
      <c r="G119" s="218"/>
      <c r="H119" s="218"/>
      <c r="I119" s="218"/>
      <c r="J119" s="218"/>
      <c r="K119" s="218"/>
      <c r="L119" s="219"/>
    </row>
    <row r="120" spans="1:12" x14ac:dyDescent="0.2">
      <c r="A120" s="54"/>
      <c r="B120" s="14"/>
      <c r="C120" s="13"/>
      <c r="D120" s="50"/>
      <c r="E120" s="15"/>
      <c r="F120" s="7"/>
      <c r="G120" s="7"/>
      <c r="H120" s="7"/>
      <c r="I120" s="7"/>
      <c r="J120" s="7"/>
      <c r="K120" s="7"/>
      <c r="L120" s="29"/>
    </row>
    <row r="121" spans="1:12" x14ac:dyDescent="0.2">
      <c r="A121" s="26"/>
      <c r="B121" s="16" t="s">
        <v>182</v>
      </c>
      <c r="C121" s="356" t="s">
        <v>0</v>
      </c>
      <c r="D121" s="308"/>
      <c r="E121" s="7"/>
      <c r="F121" s="7"/>
      <c r="G121" s="7"/>
      <c r="H121" s="7"/>
      <c r="I121" s="7"/>
      <c r="J121" s="7"/>
      <c r="K121" s="7"/>
      <c r="L121" s="29"/>
    </row>
    <row r="122" spans="1:12" x14ac:dyDescent="0.2">
      <c r="A122" s="26"/>
      <c r="B122" s="16" t="s">
        <v>177</v>
      </c>
      <c r="C122" s="356" t="s">
        <v>0</v>
      </c>
      <c r="D122" s="31">
        <v>1.5</v>
      </c>
      <c r="E122" s="7" t="s">
        <v>36</v>
      </c>
      <c r="F122" s="7"/>
      <c r="G122" s="7"/>
      <c r="H122" s="7"/>
      <c r="I122" s="7"/>
      <c r="J122" s="7"/>
      <c r="K122" s="7"/>
      <c r="L122" s="29"/>
    </row>
    <row r="123" spans="1:12" x14ac:dyDescent="0.2">
      <c r="A123" s="26"/>
      <c r="B123" s="16" t="s">
        <v>183</v>
      </c>
      <c r="C123" s="356" t="s">
        <v>0</v>
      </c>
      <c r="D123" s="31">
        <v>32</v>
      </c>
      <c r="E123" s="7"/>
      <c r="F123" s="7"/>
      <c r="G123" s="7"/>
      <c r="H123" s="7"/>
      <c r="I123" s="7"/>
      <c r="J123" s="7"/>
      <c r="K123" s="7"/>
      <c r="L123" s="29"/>
    </row>
    <row r="124" spans="1:12" x14ac:dyDescent="0.2">
      <c r="A124" s="26"/>
      <c r="B124" s="16" t="s">
        <v>184</v>
      </c>
      <c r="C124" s="356"/>
      <c r="D124" s="31">
        <v>9</v>
      </c>
      <c r="E124" s="7"/>
      <c r="F124" s="7"/>
      <c r="G124" s="7"/>
      <c r="H124" s="7"/>
      <c r="I124" s="7"/>
      <c r="J124" s="7"/>
      <c r="K124" s="7"/>
      <c r="L124" s="29"/>
    </row>
    <row r="125" spans="1:12" x14ac:dyDescent="0.2">
      <c r="A125" s="26"/>
      <c r="B125" s="16" t="s">
        <v>18</v>
      </c>
      <c r="C125" s="356" t="s">
        <v>0</v>
      </c>
      <c r="D125" s="31">
        <f>D123</f>
        <v>32</v>
      </c>
      <c r="E125" s="30" t="s">
        <v>1</v>
      </c>
      <c r="F125" s="30">
        <f>D124</f>
        <v>9</v>
      </c>
      <c r="G125" s="30" t="s">
        <v>1</v>
      </c>
      <c r="H125" s="310">
        <f>D122</f>
        <v>1.5</v>
      </c>
      <c r="I125" s="30" t="s">
        <v>0</v>
      </c>
      <c r="J125" s="36">
        <f>D125*F125*H125</f>
        <v>432</v>
      </c>
      <c r="K125" s="56" t="s">
        <v>27</v>
      </c>
      <c r="L125" s="29"/>
    </row>
    <row r="126" spans="1:12" x14ac:dyDescent="0.2">
      <c r="A126" s="26"/>
      <c r="B126" s="285"/>
      <c r="C126" s="221"/>
      <c r="D126" s="96"/>
      <c r="E126" s="44"/>
      <c r="F126" s="44"/>
      <c r="G126" s="44"/>
      <c r="H126" s="311"/>
      <c r="I126" s="44"/>
      <c r="J126" s="312"/>
      <c r="K126" s="313"/>
      <c r="L126" s="44"/>
    </row>
    <row r="127" spans="1:12" ht="13.5" thickBot="1" x14ac:dyDescent="0.25">
      <c r="A127" s="26"/>
      <c r="B127" s="285"/>
      <c r="C127" s="221"/>
      <c r="D127" s="96"/>
      <c r="E127" s="44"/>
      <c r="F127" s="44"/>
      <c r="G127" s="44"/>
      <c r="H127" s="311"/>
      <c r="I127" s="44"/>
      <c r="J127" s="312"/>
      <c r="K127" s="313"/>
      <c r="L127" s="44"/>
    </row>
    <row r="128" spans="1:12" s="12" customFormat="1" ht="13.5" thickBot="1" x14ac:dyDescent="0.25">
      <c r="A128" s="8" t="s">
        <v>15</v>
      </c>
      <c r="B128" s="8" t="s">
        <v>16</v>
      </c>
      <c r="C128" s="9" t="s">
        <v>8</v>
      </c>
      <c r="D128" s="10" t="s">
        <v>9</v>
      </c>
      <c r="E128" s="10"/>
      <c r="F128" s="11"/>
      <c r="G128" s="11"/>
      <c r="H128" s="11"/>
      <c r="I128" s="11"/>
      <c r="J128" s="11"/>
      <c r="K128" s="11"/>
      <c r="L128" s="25"/>
    </row>
    <row r="129" spans="1:12" s="214" customFormat="1" ht="26.25" thickBot="1" x14ac:dyDescent="0.25">
      <c r="A129" s="206" t="s">
        <v>238</v>
      </c>
      <c r="B129" s="217" t="s">
        <v>187</v>
      </c>
      <c r="C129" s="208" t="s">
        <v>185</v>
      </c>
      <c r="D129" s="209">
        <f>J134</f>
        <v>288</v>
      </c>
      <c r="E129" s="210"/>
      <c r="F129" s="218"/>
      <c r="G129" s="218"/>
      <c r="H129" s="218"/>
      <c r="I129" s="218"/>
      <c r="J129" s="218"/>
      <c r="K129" s="218"/>
      <c r="L129" s="219"/>
    </row>
    <row r="130" spans="1:12" x14ac:dyDescent="0.2">
      <c r="A130" s="54"/>
      <c r="B130" s="14"/>
      <c r="C130" s="13"/>
      <c r="D130" s="50"/>
      <c r="E130" s="15"/>
      <c r="F130" s="7"/>
      <c r="G130" s="7"/>
      <c r="H130" s="7"/>
      <c r="I130" s="7"/>
      <c r="J130" s="7"/>
      <c r="K130" s="7"/>
      <c r="L130" s="29"/>
    </row>
    <row r="131" spans="1:12" x14ac:dyDescent="0.2">
      <c r="A131" s="26"/>
      <c r="B131" s="16" t="s">
        <v>182</v>
      </c>
      <c r="C131" s="356" t="s">
        <v>0</v>
      </c>
      <c r="D131" s="308"/>
      <c r="E131" s="7"/>
      <c r="F131" s="7"/>
      <c r="G131" s="7"/>
      <c r="H131" s="7"/>
      <c r="I131" s="7"/>
      <c r="J131" s="7"/>
      <c r="K131" s="7"/>
      <c r="L131" s="29"/>
    </row>
    <row r="132" spans="1:12" x14ac:dyDescent="0.2">
      <c r="A132" s="26"/>
      <c r="B132" s="16" t="s">
        <v>183</v>
      </c>
      <c r="C132" s="356" t="s">
        <v>0</v>
      </c>
      <c r="D132" s="31">
        <v>32</v>
      </c>
      <c r="E132" s="7"/>
      <c r="F132" s="7"/>
      <c r="G132" s="7"/>
      <c r="H132" s="7"/>
      <c r="I132" s="7"/>
      <c r="J132" s="7"/>
      <c r="K132" s="7"/>
      <c r="L132" s="29"/>
    </row>
    <row r="133" spans="1:12" x14ac:dyDescent="0.2">
      <c r="A133" s="26"/>
      <c r="B133" s="16" t="s">
        <v>184</v>
      </c>
      <c r="C133" s="356"/>
      <c r="D133" s="31">
        <v>9</v>
      </c>
      <c r="E133" s="7"/>
      <c r="F133" s="7"/>
      <c r="G133" s="7"/>
      <c r="H133" s="7"/>
      <c r="I133" s="7"/>
      <c r="J133" s="7"/>
      <c r="K133" s="7"/>
      <c r="L133" s="29"/>
    </row>
    <row r="134" spans="1:12" x14ac:dyDescent="0.2">
      <c r="A134" s="26"/>
      <c r="B134" s="16" t="s">
        <v>18</v>
      </c>
      <c r="C134" s="356" t="s">
        <v>0</v>
      </c>
      <c r="D134" s="31">
        <f>D132</f>
        <v>32</v>
      </c>
      <c r="E134" s="30" t="s">
        <v>1</v>
      </c>
      <c r="F134" s="30">
        <f>D133</f>
        <v>9</v>
      </c>
      <c r="G134" s="30" t="s">
        <v>0</v>
      </c>
      <c r="H134" s="310"/>
      <c r="I134" s="30"/>
      <c r="J134" s="36">
        <f>D134*F134</f>
        <v>288</v>
      </c>
      <c r="K134" s="56" t="s">
        <v>25</v>
      </c>
      <c r="L134" s="29"/>
    </row>
    <row r="135" spans="1:12" x14ac:dyDescent="0.2">
      <c r="A135" s="26"/>
      <c r="B135" s="285"/>
      <c r="C135" s="221"/>
      <c r="D135" s="96"/>
      <c r="E135" s="44"/>
      <c r="F135" s="44"/>
      <c r="G135" s="44"/>
      <c r="H135" s="311"/>
      <c r="I135" s="44"/>
      <c r="J135" s="312"/>
      <c r="K135" s="313"/>
      <c r="L135" s="44"/>
    </row>
    <row r="136" spans="1:12" ht="13.5" thickBot="1" x14ac:dyDescent="0.25">
      <c r="A136" s="26"/>
      <c r="B136" s="285"/>
      <c r="C136" s="221"/>
      <c r="D136" s="96"/>
      <c r="E136" s="44"/>
      <c r="F136" s="44"/>
      <c r="G136" s="44"/>
      <c r="H136" s="311"/>
      <c r="I136" s="44"/>
      <c r="J136" s="312"/>
      <c r="K136" s="313"/>
      <c r="L136" s="44"/>
    </row>
    <row r="137" spans="1:12" s="12" customFormat="1" ht="13.5" thickBot="1" x14ac:dyDescent="0.25">
      <c r="A137" s="8" t="s">
        <v>15</v>
      </c>
      <c r="B137" s="8" t="s">
        <v>16</v>
      </c>
      <c r="C137" s="9" t="s">
        <v>8</v>
      </c>
      <c r="D137" s="10" t="s">
        <v>9</v>
      </c>
      <c r="E137" s="10"/>
      <c r="F137" s="11"/>
      <c r="G137" s="11"/>
      <c r="H137" s="11"/>
      <c r="I137" s="11"/>
      <c r="J137" s="11"/>
      <c r="K137" s="11"/>
      <c r="L137" s="11"/>
    </row>
    <row r="138" spans="1:12" s="214" customFormat="1" ht="26.25" thickBot="1" x14ac:dyDescent="0.25">
      <c r="A138" s="206" t="s">
        <v>239</v>
      </c>
      <c r="B138" s="217" t="s">
        <v>142</v>
      </c>
      <c r="C138" s="220" t="s">
        <v>31</v>
      </c>
      <c r="D138" s="209">
        <f>C142</f>
        <v>1.6620000000000001</v>
      </c>
      <c r="E138" s="210"/>
      <c r="F138" s="212"/>
      <c r="G138" s="212"/>
      <c r="H138" s="212"/>
      <c r="I138" s="212"/>
      <c r="J138" s="212"/>
      <c r="K138" s="212"/>
      <c r="L138" s="213"/>
    </row>
    <row r="139" spans="1:12" x14ac:dyDescent="0.2">
      <c r="A139" s="54"/>
      <c r="B139" s="14"/>
      <c r="C139" s="27"/>
      <c r="D139" s="50"/>
      <c r="E139" s="15"/>
      <c r="F139" s="7"/>
      <c r="G139" s="7"/>
      <c r="H139" s="7"/>
      <c r="I139" s="7"/>
      <c r="J139" s="7"/>
      <c r="K139" s="7"/>
      <c r="L139" s="29"/>
    </row>
    <row r="140" spans="1:12" x14ac:dyDescent="0.2">
      <c r="A140" s="26"/>
      <c r="B140" s="353" t="s">
        <v>143</v>
      </c>
      <c r="C140" s="356" t="s">
        <v>0</v>
      </c>
      <c r="D140" s="31">
        <f>D48</f>
        <v>0.2</v>
      </c>
      <c r="E140" s="30" t="s">
        <v>1</v>
      </c>
      <c r="F140" s="30">
        <f>H48</f>
        <v>166.2</v>
      </c>
      <c r="G140" s="30" t="s">
        <v>0</v>
      </c>
      <c r="H140" s="30">
        <f>D140*F140</f>
        <v>33.24</v>
      </c>
      <c r="I140" s="30"/>
      <c r="J140" s="30"/>
      <c r="K140" s="30"/>
      <c r="L140" s="29"/>
    </row>
    <row r="141" spans="1:12" x14ac:dyDescent="0.2">
      <c r="A141" s="26"/>
      <c r="B141" s="353"/>
      <c r="C141" s="356" t="s">
        <v>0</v>
      </c>
      <c r="D141" s="31">
        <f>H140</f>
        <v>33.24</v>
      </c>
      <c r="E141" s="30" t="s">
        <v>1</v>
      </c>
      <c r="F141" s="30">
        <v>0.05</v>
      </c>
      <c r="G141" s="30" t="s">
        <v>0</v>
      </c>
      <c r="H141" s="30">
        <f>D141*F141</f>
        <v>1.6620000000000001</v>
      </c>
      <c r="I141" s="44"/>
      <c r="J141" s="44"/>
      <c r="K141" s="44"/>
      <c r="L141" s="44"/>
    </row>
    <row r="142" spans="1:12" s="63" customFormat="1" x14ac:dyDescent="0.2">
      <c r="A142" s="58"/>
      <c r="B142" s="59" t="s">
        <v>18</v>
      </c>
      <c r="C142" s="139">
        <f>H141</f>
        <v>1.6620000000000001</v>
      </c>
      <c r="D142" s="139" t="s">
        <v>137</v>
      </c>
      <c r="E142" s="61"/>
      <c r="F142" s="62"/>
    </row>
    <row r="143" spans="1:12" s="63" customFormat="1" x14ac:dyDescent="0.2">
      <c r="A143" s="58"/>
      <c r="B143" s="302"/>
      <c r="C143" s="46"/>
      <c r="D143" s="46"/>
      <c r="E143" s="303"/>
      <c r="F143" s="303"/>
    </row>
    <row r="144" spans="1:12" ht="13.5" thickBot="1" x14ac:dyDescent="0.25">
      <c r="A144" s="295"/>
      <c r="B144" s="296"/>
      <c r="C144" s="297"/>
      <c r="D144" s="297"/>
      <c r="L144" s="64"/>
    </row>
    <row r="145" spans="1:12" s="12" customFormat="1" ht="13.5" thickBot="1" x14ac:dyDescent="0.25">
      <c r="A145" s="8" t="s">
        <v>15</v>
      </c>
      <c r="B145" s="8" t="s">
        <v>16</v>
      </c>
      <c r="C145" s="9" t="s">
        <v>8</v>
      </c>
      <c r="D145" s="10" t="s">
        <v>9</v>
      </c>
      <c r="E145" s="10"/>
      <c r="F145" s="11"/>
      <c r="G145" s="11"/>
      <c r="H145" s="11"/>
      <c r="I145" s="11"/>
      <c r="J145" s="11"/>
      <c r="K145" s="11"/>
      <c r="L145" s="11"/>
    </row>
    <row r="146" spans="1:12" s="214" customFormat="1" ht="39" thickBot="1" x14ac:dyDescent="0.25">
      <c r="A146" s="206" t="s">
        <v>240</v>
      </c>
      <c r="B146" s="217" t="s">
        <v>188</v>
      </c>
      <c r="C146" s="220" t="s">
        <v>171</v>
      </c>
      <c r="D146" s="209">
        <f>J151</f>
        <v>172.8</v>
      </c>
      <c r="E146" s="210"/>
      <c r="F146" s="212"/>
      <c r="G146" s="212"/>
      <c r="H146" s="212"/>
      <c r="I146" s="212"/>
      <c r="J146" s="212"/>
      <c r="K146" s="212"/>
      <c r="L146" s="213"/>
    </row>
    <row r="147" spans="1:12" x14ac:dyDescent="0.2">
      <c r="A147" s="54"/>
      <c r="B147" s="14"/>
      <c r="C147" s="27"/>
      <c r="D147" s="50"/>
      <c r="E147" s="15"/>
      <c r="F147" s="7"/>
      <c r="G147" s="7"/>
      <c r="H147" s="7"/>
      <c r="I147" s="7"/>
      <c r="J147" s="7"/>
      <c r="K147" s="7"/>
      <c r="L147" s="29"/>
    </row>
    <row r="148" spans="1:12" x14ac:dyDescent="0.2">
      <c r="A148" s="26"/>
      <c r="B148" s="16" t="s">
        <v>183</v>
      </c>
      <c r="C148" s="356" t="s">
        <v>0</v>
      </c>
      <c r="D148" s="31">
        <f>D132</f>
        <v>32</v>
      </c>
      <c r="E148" s="30"/>
      <c r="F148" s="30"/>
      <c r="G148" s="30"/>
      <c r="H148" s="30"/>
      <c r="I148" s="30"/>
      <c r="J148" s="30"/>
      <c r="K148" s="30"/>
      <c r="L148" s="29"/>
    </row>
    <row r="149" spans="1:12" x14ac:dyDescent="0.2">
      <c r="A149" s="26"/>
      <c r="B149" s="353" t="s">
        <v>189</v>
      </c>
      <c r="C149" s="356" t="s">
        <v>0</v>
      </c>
      <c r="D149" s="31">
        <v>0.9</v>
      </c>
      <c r="E149" s="30"/>
      <c r="F149" s="30"/>
      <c r="G149" s="30"/>
      <c r="H149" s="30"/>
      <c r="I149" s="44"/>
      <c r="J149" s="44"/>
      <c r="K149" s="44"/>
      <c r="L149" s="44"/>
    </row>
    <row r="150" spans="1:12" x14ac:dyDescent="0.2">
      <c r="A150" s="26"/>
      <c r="B150" s="353" t="s">
        <v>190</v>
      </c>
      <c r="C150" s="356" t="s">
        <v>0</v>
      </c>
      <c r="D150" s="31">
        <v>6</v>
      </c>
      <c r="E150" s="30"/>
      <c r="F150" s="30"/>
      <c r="G150" s="44"/>
      <c r="H150" s="44"/>
      <c r="I150" s="44"/>
      <c r="J150" s="44"/>
      <c r="K150" s="44"/>
      <c r="L150" s="44"/>
    </row>
    <row r="151" spans="1:12" x14ac:dyDescent="0.2">
      <c r="A151" s="26"/>
      <c r="B151" s="353"/>
      <c r="C151" s="356" t="s">
        <v>0</v>
      </c>
      <c r="D151" s="31">
        <f>D148</f>
        <v>32</v>
      </c>
      <c r="E151" s="30" t="s">
        <v>1</v>
      </c>
      <c r="F151" s="314">
        <f>D149</f>
        <v>0.9</v>
      </c>
      <c r="G151" s="30" t="s">
        <v>1</v>
      </c>
      <c r="H151" s="30">
        <f>D150</f>
        <v>6</v>
      </c>
      <c r="I151" s="30" t="s">
        <v>0</v>
      </c>
      <c r="J151" s="36">
        <f>D151*F151*H151</f>
        <v>172.8</v>
      </c>
      <c r="K151" s="56" t="s">
        <v>171</v>
      </c>
      <c r="L151" s="44"/>
    </row>
    <row r="152" spans="1:12" s="63" customFormat="1" x14ac:dyDescent="0.2">
      <c r="A152" s="58"/>
      <c r="B152" s="59" t="s">
        <v>18</v>
      </c>
      <c r="C152" s="139">
        <f>H149</f>
        <v>0</v>
      </c>
      <c r="D152" s="139" t="s">
        <v>137</v>
      </c>
      <c r="E152" s="61"/>
      <c r="F152" s="62"/>
    </row>
    <row r="153" spans="1:12" s="63" customFormat="1" x14ac:dyDescent="0.2">
      <c r="A153" s="58"/>
      <c r="B153" s="302"/>
      <c r="C153" s="46"/>
      <c r="D153" s="46"/>
      <c r="E153" s="303"/>
      <c r="F153" s="303"/>
    </row>
    <row r="154" spans="1:12" ht="13.5" thickBot="1" x14ac:dyDescent="0.25">
      <c r="A154" s="295"/>
      <c r="B154" s="296"/>
      <c r="C154" s="297"/>
      <c r="D154" s="297"/>
      <c r="L154" s="64"/>
    </row>
    <row r="155" spans="1:12" s="12" customFormat="1" ht="13.5" thickBot="1" x14ac:dyDescent="0.25">
      <c r="A155" s="8" t="s">
        <v>15</v>
      </c>
      <c r="B155" s="8" t="s">
        <v>16</v>
      </c>
      <c r="C155" s="9" t="s">
        <v>8</v>
      </c>
      <c r="D155" s="10" t="s">
        <v>9</v>
      </c>
      <c r="E155" s="10"/>
      <c r="F155" s="11"/>
      <c r="G155" s="11"/>
      <c r="H155" s="11"/>
      <c r="I155" s="11"/>
      <c r="J155" s="11"/>
      <c r="K155" s="11"/>
      <c r="L155" s="11"/>
    </row>
    <row r="156" spans="1:12" s="214" customFormat="1" ht="26.25" thickBot="1" x14ac:dyDescent="0.25">
      <c r="A156" s="206" t="s">
        <v>241</v>
      </c>
      <c r="B156" s="217" t="s">
        <v>193</v>
      </c>
      <c r="C156" s="220" t="s">
        <v>171</v>
      </c>
      <c r="D156" s="209">
        <f>J160</f>
        <v>336</v>
      </c>
      <c r="E156" s="210"/>
      <c r="F156" s="212"/>
      <c r="G156" s="212"/>
      <c r="H156" s="212"/>
      <c r="I156" s="212"/>
      <c r="J156" s="212"/>
      <c r="K156" s="212"/>
      <c r="L156" s="213"/>
    </row>
    <row r="157" spans="1:12" x14ac:dyDescent="0.2">
      <c r="A157" s="54"/>
      <c r="B157" s="14"/>
      <c r="C157" s="27"/>
      <c r="D157" s="50"/>
      <c r="E157" s="15"/>
      <c r="F157" s="7"/>
      <c r="G157" s="7"/>
      <c r="H157" s="7"/>
      <c r="I157" s="7"/>
      <c r="J157" s="7"/>
      <c r="K157" s="7"/>
      <c r="L157" s="29"/>
    </row>
    <row r="158" spans="1:12" x14ac:dyDescent="0.2">
      <c r="A158" s="26"/>
      <c r="B158" s="16" t="s">
        <v>183</v>
      </c>
      <c r="C158" s="356" t="s">
        <v>0</v>
      </c>
      <c r="D158" s="31">
        <v>32</v>
      </c>
      <c r="E158" s="7"/>
      <c r="F158" s="7"/>
      <c r="G158" s="7"/>
      <c r="H158" s="7"/>
      <c r="I158" s="7"/>
      <c r="J158" s="7"/>
      <c r="K158" s="7"/>
      <c r="L158" s="29"/>
    </row>
    <row r="159" spans="1:12" x14ac:dyDescent="0.2">
      <c r="A159" s="26"/>
      <c r="B159" s="16" t="s">
        <v>194</v>
      </c>
      <c r="C159" s="356"/>
      <c r="D159" s="31">
        <v>10.5</v>
      </c>
      <c r="E159" s="7"/>
      <c r="F159" s="7"/>
      <c r="G159" s="7"/>
      <c r="H159" s="7"/>
      <c r="I159" s="7"/>
      <c r="J159" s="7"/>
      <c r="K159" s="7"/>
      <c r="L159" s="29"/>
    </row>
    <row r="160" spans="1:12" x14ac:dyDescent="0.2">
      <c r="A160" s="26"/>
      <c r="B160" s="16" t="s">
        <v>18</v>
      </c>
      <c r="C160" s="356" t="s">
        <v>0</v>
      </c>
      <c r="D160" s="31">
        <f>D158</f>
        <v>32</v>
      </c>
      <c r="E160" s="30" t="s">
        <v>1</v>
      </c>
      <c r="F160" s="30">
        <f>D159</f>
        <v>10.5</v>
      </c>
      <c r="G160" s="30" t="s">
        <v>0</v>
      </c>
      <c r="H160" s="310"/>
      <c r="I160" s="30"/>
      <c r="J160" s="36">
        <f>D160*F160</f>
        <v>336</v>
      </c>
      <c r="K160" s="56" t="s">
        <v>25</v>
      </c>
      <c r="L160" s="29"/>
    </row>
    <row r="161" spans="1:12" x14ac:dyDescent="0.2">
      <c r="A161" s="26"/>
      <c r="B161" s="285"/>
      <c r="C161" s="221"/>
      <c r="D161" s="96"/>
      <c r="E161" s="44"/>
      <c r="F161" s="44"/>
      <c r="G161" s="44"/>
      <c r="H161" s="311"/>
      <c r="I161" s="44"/>
      <c r="J161" s="312"/>
      <c r="K161" s="313"/>
      <c r="L161" s="29"/>
    </row>
    <row r="162" spans="1:12" ht="13.5" thickBot="1" x14ac:dyDescent="0.25">
      <c r="A162" s="299"/>
      <c r="B162" s="300"/>
      <c r="C162" s="301"/>
      <c r="D162" s="301"/>
      <c r="L162" s="64"/>
    </row>
    <row r="163" spans="1:12" s="12" customFormat="1" ht="13.5" thickBot="1" x14ac:dyDescent="0.25">
      <c r="A163" s="8" t="s">
        <v>15</v>
      </c>
      <c r="B163" s="8" t="s">
        <v>16</v>
      </c>
      <c r="C163" s="9" t="s">
        <v>8</v>
      </c>
      <c r="D163" s="10" t="s">
        <v>9</v>
      </c>
      <c r="E163" s="10"/>
      <c r="F163" s="11"/>
      <c r="G163" s="11"/>
      <c r="H163" s="11"/>
      <c r="I163" s="11"/>
      <c r="J163" s="11"/>
      <c r="K163" s="11"/>
      <c r="L163" s="11"/>
    </row>
    <row r="164" spans="1:12" s="214" customFormat="1" ht="26.25" thickBot="1" x14ac:dyDescent="0.25">
      <c r="A164" s="206" t="s">
        <v>242</v>
      </c>
      <c r="B164" s="217" t="s">
        <v>193</v>
      </c>
      <c r="C164" s="220" t="s">
        <v>171</v>
      </c>
      <c r="D164" s="209">
        <f>J168</f>
        <v>38.4</v>
      </c>
      <c r="E164" s="210"/>
      <c r="F164" s="212"/>
      <c r="G164" s="212"/>
      <c r="H164" s="212"/>
      <c r="I164" s="212"/>
      <c r="J164" s="212"/>
      <c r="K164" s="212"/>
      <c r="L164" s="213"/>
    </row>
    <row r="165" spans="1:12" x14ac:dyDescent="0.2">
      <c r="A165" s="54"/>
      <c r="B165" s="14"/>
      <c r="C165" s="27"/>
      <c r="D165" s="50"/>
      <c r="E165" s="15"/>
      <c r="F165" s="7"/>
      <c r="G165" s="7"/>
      <c r="H165" s="7"/>
      <c r="I165" s="7"/>
      <c r="J165" s="7"/>
      <c r="K165" s="7"/>
      <c r="L165" s="29"/>
    </row>
    <row r="166" spans="1:12" x14ac:dyDescent="0.2">
      <c r="A166" s="26"/>
      <c r="B166" s="16" t="s">
        <v>183</v>
      </c>
      <c r="C166" s="356" t="s">
        <v>0</v>
      </c>
      <c r="D166" s="31">
        <v>32</v>
      </c>
      <c r="E166" s="7"/>
      <c r="F166" s="7"/>
      <c r="G166" s="7"/>
      <c r="H166" s="7"/>
      <c r="I166" s="7"/>
      <c r="J166" s="7"/>
      <c r="K166" s="7"/>
      <c r="L166" s="29"/>
    </row>
    <row r="167" spans="1:12" x14ac:dyDescent="0.2">
      <c r="A167" s="26"/>
      <c r="B167" s="16" t="s">
        <v>189</v>
      </c>
      <c r="C167" s="356"/>
      <c r="D167" s="31">
        <v>1.2</v>
      </c>
      <c r="E167" s="7"/>
      <c r="F167" s="7"/>
      <c r="G167" s="7"/>
      <c r="H167" s="7"/>
      <c r="I167" s="7"/>
      <c r="J167" s="7"/>
      <c r="K167" s="7"/>
      <c r="L167" s="29"/>
    </row>
    <row r="168" spans="1:12" x14ac:dyDescent="0.2">
      <c r="A168" s="26"/>
      <c r="B168" s="16" t="s">
        <v>18</v>
      </c>
      <c r="C168" s="356" t="s">
        <v>0</v>
      </c>
      <c r="D168" s="31">
        <f>D166</f>
        <v>32</v>
      </c>
      <c r="E168" s="30" t="s">
        <v>1</v>
      </c>
      <c r="F168" s="30">
        <f>D167</f>
        <v>1.2</v>
      </c>
      <c r="G168" s="30" t="s">
        <v>0</v>
      </c>
      <c r="H168" s="310"/>
      <c r="I168" s="30"/>
      <c r="J168" s="36">
        <f>D168*F168</f>
        <v>38.4</v>
      </c>
      <c r="K168" s="56" t="s">
        <v>25</v>
      </c>
      <c r="L168" s="29"/>
    </row>
    <row r="169" spans="1:12" x14ac:dyDescent="0.2">
      <c r="A169" s="26"/>
      <c r="B169" s="285"/>
      <c r="C169" s="221"/>
      <c r="D169" s="96"/>
      <c r="E169" s="44"/>
      <c r="F169" s="44"/>
      <c r="G169" s="44"/>
      <c r="H169" s="311"/>
      <c r="I169" s="44"/>
      <c r="J169" s="312"/>
      <c r="K169" s="313"/>
      <c r="L169" s="29"/>
    </row>
    <row r="170" spans="1:12" ht="13.5" thickBot="1" x14ac:dyDescent="0.25">
      <c r="A170" s="299"/>
      <c r="B170" s="300"/>
      <c r="C170" s="301"/>
      <c r="D170" s="301"/>
      <c r="L170" s="64"/>
    </row>
    <row r="171" spans="1:12" s="12" customFormat="1" ht="13.5" thickBot="1" x14ac:dyDescent="0.25">
      <c r="A171" s="8" t="s">
        <v>15</v>
      </c>
      <c r="B171" s="8" t="s">
        <v>16</v>
      </c>
      <c r="C171" s="9" t="s">
        <v>8</v>
      </c>
      <c r="D171" s="10" t="s">
        <v>9</v>
      </c>
      <c r="E171" s="10"/>
      <c r="F171" s="11"/>
      <c r="G171" s="11"/>
      <c r="H171" s="11"/>
      <c r="I171" s="11"/>
      <c r="J171" s="11"/>
      <c r="K171" s="11"/>
      <c r="L171" s="25"/>
    </row>
    <row r="172" spans="1:12" s="214" customFormat="1" ht="77.25" thickBot="1" x14ac:dyDescent="0.25">
      <c r="A172" s="206" t="s">
        <v>243</v>
      </c>
      <c r="B172" s="217" t="s">
        <v>196</v>
      </c>
      <c r="C172" s="208" t="s">
        <v>185</v>
      </c>
      <c r="D172" s="209">
        <f>J178</f>
        <v>864</v>
      </c>
      <c r="E172" s="210"/>
      <c r="F172" s="218"/>
      <c r="G172" s="218"/>
      <c r="H172" s="218"/>
      <c r="I172" s="218"/>
      <c r="J172" s="218"/>
      <c r="K172" s="218"/>
      <c r="L172" s="219"/>
    </row>
    <row r="173" spans="1:12" x14ac:dyDescent="0.2">
      <c r="A173" s="54"/>
      <c r="B173" s="14"/>
      <c r="C173" s="13"/>
      <c r="D173" s="50"/>
      <c r="E173" s="15"/>
      <c r="F173" s="7"/>
      <c r="G173" s="7"/>
      <c r="H173" s="7"/>
      <c r="I173" s="7"/>
      <c r="J173" s="7"/>
      <c r="K173" s="7"/>
      <c r="L173" s="29"/>
    </row>
    <row r="174" spans="1:12" x14ac:dyDescent="0.2">
      <c r="A174" s="26"/>
      <c r="B174" s="16" t="s">
        <v>182</v>
      </c>
      <c r="C174" s="356" t="s">
        <v>0</v>
      </c>
      <c r="D174" s="308"/>
      <c r="E174" s="7"/>
      <c r="F174" s="7"/>
      <c r="G174" s="7"/>
      <c r="H174" s="7"/>
      <c r="I174" s="7"/>
      <c r="J174" s="7"/>
      <c r="K174" s="7"/>
      <c r="L174" s="29"/>
    </row>
    <row r="175" spans="1:12" x14ac:dyDescent="0.2">
      <c r="A175" s="26"/>
      <c r="B175" s="16" t="s">
        <v>183</v>
      </c>
      <c r="C175" s="356" t="s">
        <v>0</v>
      </c>
      <c r="D175" s="31">
        <v>32</v>
      </c>
      <c r="E175" s="7"/>
      <c r="F175" s="7"/>
      <c r="G175" s="7"/>
      <c r="H175" s="7"/>
      <c r="I175" s="7"/>
      <c r="J175" s="7"/>
      <c r="K175" s="7"/>
      <c r="L175" s="29"/>
    </row>
    <row r="176" spans="1:12" x14ac:dyDescent="0.2">
      <c r="A176" s="26"/>
      <c r="B176" s="16" t="s">
        <v>184</v>
      </c>
      <c r="C176" s="356"/>
      <c r="D176" s="31">
        <v>9</v>
      </c>
      <c r="E176" s="7"/>
      <c r="F176" s="7"/>
      <c r="G176" s="7"/>
      <c r="H176" s="7"/>
      <c r="I176" s="7"/>
      <c r="J176" s="7"/>
      <c r="K176" s="7"/>
      <c r="L176" s="29"/>
    </row>
    <row r="177" spans="1:12" x14ac:dyDescent="0.2">
      <c r="A177" s="26"/>
      <c r="B177" s="16" t="s">
        <v>198</v>
      </c>
      <c r="C177" s="356"/>
      <c r="D177" s="31">
        <v>3</v>
      </c>
      <c r="E177" s="7"/>
      <c r="F177" s="7"/>
      <c r="G177" s="7"/>
      <c r="H177" s="7"/>
      <c r="I177" s="7"/>
      <c r="J177" s="7"/>
      <c r="K177" s="7"/>
      <c r="L177" s="29"/>
    </row>
    <row r="178" spans="1:12" x14ac:dyDescent="0.2">
      <c r="A178" s="26"/>
      <c r="B178" s="16" t="s">
        <v>18</v>
      </c>
      <c r="C178" s="356" t="s">
        <v>0</v>
      </c>
      <c r="D178" s="31">
        <f>D175</f>
        <v>32</v>
      </c>
      <c r="E178" s="30" t="s">
        <v>1</v>
      </c>
      <c r="F178" s="30">
        <f>D176</f>
        <v>9</v>
      </c>
      <c r="G178" s="30" t="s">
        <v>1</v>
      </c>
      <c r="H178" s="310">
        <f>D177</f>
        <v>3</v>
      </c>
      <c r="I178" s="30" t="s">
        <v>0</v>
      </c>
      <c r="J178" s="36">
        <f>D178*F178*H178</f>
        <v>864</v>
      </c>
      <c r="K178" s="56" t="s">
        <v>25</v>
      </c>
      <c r="L178" s="29"/>
    </row>
    <row r="179" spans="1:12" x14ac:dyDescent="0.2">
      <c r="A179" s="26"/>
      <c r="B179" s="285"/>
      <c r="C179" s="221"/>
      <c r="D179" s="96"/>
      <c r="E179" s="44"/>
      <c r="F179" s="44"/>
      <c r="G179" s="44"/>
      <c r="H179" s="311"/>
      <c r="I179" s="44"/>
      <c r="J179" s="312"/>
      <c r="K179" s="313"/>
      <c r="L179" s="44"/>
    </row>
    <row r="180" spans="1:12" ht="13.5" thickBot="1" x14ac:dyDescent="0.25">
      <c r="A180" s="26"/>
      <c r="B180" s="285"/>
      <c r="C180" s="221"/>
      <c r="D180" s="96"/>
      <c r="E180" s="44"/>
      <c r="F180" s="44"/>
      <c r="G180" s="44"/>
      <c r="H180" s="311"/>
      <c r="I180" s="44"/>
      <c r="J180" s="312"/>
      <c r="K180" s="313"/>
      <c r="L180" s="44"/>
    </row>
    <row r="181" spans="1:12" s="12" customFormat="1" ht="13.5" thickBot="1" x14ac:dyDescent="0.25">
      <c r="A181" s="8" t="s">
        <v>15</v>
      </c>
      <c r="B181" s="8" t="s">
        <v>16</v>
      </c>
      <c r="C181" s="9" t="s">
        <v>8</v>
      </c>
      <c r="D181" s="10" t="s">
        <v>9</v>
      </c>
      <c r="E181" s="10"/>
      <c r="F181" s="11"/>
      <c r="G181" s="11"/>
      <c r="H181" s="11"/>
      <c r="I181" s="11"/>
      <c r="J181" s="11"/>
      <c r="K181" s="11"/>
      <c r="L181" s="25"/>
    </row>
    <row r="182" spans="1:12" s="214" customFormat="1" ht="26.25" thickBot="1" x14ac:dyDescent="0.25">
      <c r="A182" s="206" t="s">
        <v>244</v>
      </c>
      <c r="B182" s="217" t="s">
        <v>200</v>
      </c>
      <c r="C182" s="208" t="s">
        <v>201</v>
      </c>
      <c r="D182" s="209">
        <f>J188</f>
        <v>4032</v>
      </c>
      <c r="E182" s="210"/>
      <c r="F182" s="218"/>
      <c r="G182" s="218"/>
      <c r="H182" s="218"/>
      <c r="I182" s="218"/>
      <c r="J182" s="218"/>
      <c r="K182" s="218"/>
      <c r="L182" s="219"/>
    </row>
    <row r="183" spans="1:12" x14ac:dyDescent="0.2">
      <c r="A183" s="54"/>
      <c r="B183" s="14"/>
      <c r="C183" s="13"/>
      <c r="D183" s="50"/>
      <c r="E183" s="15"/>
      <c r="F183" s="7"/>
      <c r="G183" s="7"/>
      <c r="H183" s="7"/>
      <c r="I183" s="7"/>
      <c r="J183" s="7"/>
      <c r="K183" s="7"/>
      <c r="L183" s="29"/>
    </row>
    <row r="184" spans="1:12" x14ac:dyDescent="0.2">
      <c r="A184" s="26"/>
      <c r="B184" s="16" t="s">
        <v>182</v>
      </c>
      <c r="C184" s="356" t="s">
        <v>0</v>
      </c>
      <c r="D184" s="308"/>
      <c r="E184" s="7"/>
      <c r="F184" s="7"/>
      <c r="G184" s="7"/>
      <c r="H184" s="7"/>
      <c r="I184" s="7"/>
      <c r="J184" s="7"/>
      <c r="K184" s="7"/>
      <c r="L184" s="29"/>
    </row>
    <row r="185" spans="1:12" x14ac:dyDescent="0.2">
      <c r="A185" s="26"/>
      <c r="B185" s="16" t="s">
        <v>183</v>
      </c>
      <c r="C185" s="356" t="s">
        <v>0</v>
      </c>
      <c r="D185" s="31">
        <v>32</v>
      </c>
      <c r="E185" s="7"/>
      <c r="F185" s="7"/>
      <c r="G185" s="7"/>
      <c r="H185" s="7"/>
      <c r="I185" s="7"/>
      <c r="J185" s="7"/>
      <c r="K185" s="7"/>
      <c r="L185" s="29"/>
    </row>
    <row r="186" spans="1:12" x14ac:dyDescent="0.2">
      <c r="A186" s="26"/>
      <c r="B186" s="16" t="s">
        <v>184</v>
      </c>
      <c r="C186" s="356"/>
      <c r="D186" s="31">
        <v>9</v>
      </c>
      <c r="E186" s="7"/>
      <c r="F186" s="7"/>
      <c r="G186" s="7"/>
      <c r="H186" s="7"/>
      <c r="I186" s="7"/>
      <c r="J186" s="7"/>
      <c r="K186" s="7"/>
      <c r="L186" s="29"/>
    </row>
    <row r="187" spans="1:12" x14ac:dyDescent="0.2">
      <c r="A187" s="26"/>
      <c r="B187" s="16" t="s">
        <v>202</v>
      </c>
      <c r="C187" s="356"/>
      <c r="D187" s="31">
        <v>14</v>
      </c>
      <c r="E187" s="7"/>
      <c r="F187" s="7"/>
      <c r="G187" s="7"/>
      <c r="H187" s="7"/>
      <c r="I187" s="7"/>
      <c r="J187" s="7"/>
      <c r="K187" s="7"/>
      <c r="L187" s="29"/>
    </row>
    <row r="188" spans="1:12" x14ac:dyDescent="0.2">
      <c r="A188" s="26"/>
      <c r="B188" s="16" t="s">
        <v>18</v>
      </c>
      <c r="C188" s="356" t="s">
        <v>0</v>
      </c>
      <c r="D188" s="31">
        <f>D185</f>
        <v>32</v>
      </c>
      <c r="E188" s="30" t="s">
        <v>1</v>
      </c>
      <c r="F188" s="30">
        <f>D186</f>
        <v>9</v>
      </c>
      <c r="G188" s="30" t="s">
        <v>1</v>
      </c>
      <c r="H188" s="310">
        <f>D187</f>
        <v>14</v>
      </c>
      <c r="I188" s="30" t="s">
        <v>0</v>
      </c>
      <c r="J188" s="36">
        <f>D188*F188*H188</f>
        <v>4032</v>
      </c>
      <c r="K188" s="56" t="s">
        <v>25</v>
      </c>
      <c r="L188" s="29"/>
    </row>
    <row r="189" spans="1:12" x14ac:dyDescent="0.2">
      <c r="A189" s="26"/>
      <c r="B189" s="285"/>
      <c r="C189" s="221"/>
      <c r="D189" s="96"/>
      <c r="E189" s="44"/>
      <c r="F189" s="44"/>
      <c r="G189" s="44"/>
      <c r="H189" s="311"/>
      <c r="I189" s="44"/>
      <c r="J189" s="312"/>
      <c r="K189" s="313"/>
      <c r="L189" s="44"/>
    </row>
    <row r="190" spans="1:12" ht="13.5" thickBot="1" x14ac:dyDescent="0.25">
      <c r="A190" s="26"/>
      <c r="B190" s="285"/>
      <c r="C190" s="221"/>
      <c r="D190" s="96"/>
      <c r="E190" s="44"/>
      <c r="F190" s="44"/>
      <c r="G190" s="44"/>
      <c r="H190" s="311"/>
      <c r="I190" s="44"/>
      <c r="J190" s="312"/>
      <c r="K190" s="313"/>
      <c r="L190" s="44"/>
    </row>
    <row r="191" spans="1:12" s="12" customFormat="1" ht="13.5" thickBot="1" x14ac:dyDescent="0.25">
      <c r="A191" s="8" t="s">
        <v>15</v>
      </c>
      <c r="B191" s="8" t="s">
        <v>16</v>
      </c>
      <c r="C191" s="9" t="s">
        <v>8</v>
      </c>
      <c r="D191" s="10" t="s">
        <v>9</v>
      </c>
      <c r="E191" s="10"/>
      <c r="F191" s="11"/>
      <c r="G191" s="11"/>
      <c r="H191" s="11"/>
      <c r="I191" s="11"/>
      <c r="J191" s="11"/>
      <c r="K191" s="11"/>
      <c r="L191" s="11"/>
    </row>
    <row r="192" spans="1:12" s="214" customFormat="1" ht="13.5" thickBot="1" x14ac:dyDescent="0.25">
      <c r="A192" s="206" t="s">
        <v>245</v>
      </c>
      <c r="B192" s="217" t="s">
        <v>204</v>
      </c>
      <c r="C192" s="220" t="s">
        <v>171</v>
      </c>
      <c r="D192" s="209">
        <f>J197</f>
        <v>403.2</v>
      </c>
      <c r="E192" s="210"/>
      <c r="F192" s="212"/>
      <c r="G192" s="212"/>
      <c r="H192" s="212"/>
      <c r="I192" s="212"/>
      <c r="J192" s="212"/>
      <c r="K192" s="212"/>
      <c r="L192" s="213"/>
    </row>
    <row r="193" spans="1:12" x14ac:dyDescent="0.2">
      <c r="A193" s="54"/>
      <c r="B193" s="14"/>
      <c r="C193" s="27"/>
      <c r="D193" s="50"/>
      <c r="E193" s="15"/>
      <c r="F193" s="7"/>
      <c r="G193" s="7"/>
      <c r="H193" s="7"/>
      <c r="I193" s="7"/>
      <c r="J193" s="7"/>
      <c r="K193" s="7"/>
      <c r="L193" s="29"/>
    </row>
    <row r="194" spans="1:12" x14ac:dyDescent="0.2">
      <c r="A194" s="26"/>
      <c r="B194" s="16" t="s">
        <v>183</v>
      </c>
      <c r="C194" s="356" t="s">
        <v>0</v>
      </c>
      <c r="D194" s="31">
        <f>D178</f>
        <v>32</v>
      </c>
      <c r="E194" s="30"/>
      <c r="F194" s="30"/>
      <c r="G194" s="30"/>
      <c r="H194" s="30"/>
      <c r="I194" s="30"/>
      <c r="J194" s="30"/>
      <c r="K194" s="30"/>
      <c r="L194" s="29"/>
    </row>
    <row r="195" spans="1:12" x14ac:dyDescent="0.2">
      <c r="A195" s="26"/>
      <c r="B195" s="353" t="s">
        <v>189</v>
      </c>
      <c r="C195" s="356" t="s">
        <v>0</v>
      </c>
      <c r="D195" s="31">
        <v>0.9</v>
      </c>
      <c r="E195" s="30"/>
      <c r="F195" s="30"/>
      <c r="G195" s="30"/>
      <c r="H195" s="30"/>
      <c r="I195" s="44"/>
      <c r="J195" s="44"/>
      <c r="K195" s="44"/>
      <c r="L195" s="44"/>
    </row>
    <row r="196" spans="1:12" x14ac:dyDescent="0.2">
      <c r="A196" s="26"/>
      <c r="B196" s="16" t="s">
        <v>202</v>
      </c>
      <c r="C196" s="356" t="s">
        <v>0</v>
      </c>
      <c r="D196" s="31">
        <f>D187</f>
        <v>14</v>
      </c>
      <c r="E196" s="30"/>
      <c r="F196" s="30"/>
      <c r="G196" s="44"/>
      <c r="H196" s="44"/>
      <c r="I196" s="44"/>
      <c r="J196" s="44"/>
      <c r="K196" s="44"/>
      <c r="L196" s="44"/>
    </row>
    <row r="197" spans="1:12" x14ac:dyDescent="0.2">
      <c r="A197" s="26"/>
      <c r="B197" s="353"/>
      <c r="C197" s="356" t="s">
        <v>0</v>
      </c>
      <c r="D197" s="31">
        <f>D194</f>
        <v>32</v>
      </c>
      <c r="E197" s="30" t="s">
        <v>1</v>
      </c>
      <c r="F197" s="314">
        <f>D195</f>
        <v>0.9</v>
      </c>
      <c r="G197" s="30" t="s">
        <v>1</v>
      </c>
      <c r="H197" s="30">
        <f>D196</f>
        <v>14</v>
      </c>
      <c r="I197" s="30" t="s">
        <v>0</v>
      </c>
      <c r="J197" s="36">
        <f>D197*F197*H197</f>
        <v>403.2</v>
      </c>
      <c r="K197" s="56" t="s">
        <v>171</v>
      </c>
      <c r="L197" s="44"/>
    </row>
    <row r="198" spans="1:12" s="63" customFormat="1" x14ac:dyDescent="0.2">
      <c r="A198" s="58"/>
      <c r="B198" s="59" t="s">
        <v>18</v>
      </c>
      <c r="C198" s="139">
        <f>H195</f>
        <v>0</v>
      </c>
      <c r="D198" s="139" t="s">
        <v>137</v>
      </c>
      <c r="E198" s="61"/>
      <c r="F198" s="62"/>
    </row>
    <row r="199" spans="1:12" s="63" customFormat="1" x14ac:dyDescent="0.2">
      <c r="A199" s="58"/>
      <c r="B199" s="302"/>
      <c r="C199" s="46"/>
      <c r="D199" s="46"/>
      <c r="E199" s="303"/>
      <c r="F199" s="303"/>
    </row>
    <row r="200" spans="1:12" ht="13.5" thickBot="1" x14ac:dyDescent="0.25">
      <c r="A200" s="295"/>
      <c r="B200" s="296"/>
      <c r="C200" s="297"/>
      <c r="D200" s="297"/>
      <c r="L200" s="64"/>
    </row>
    <row r="201" spans="1:12" s="12" customFormat="1" ht="13.5" thickBot="1" x14ac:dyDescent="0.25">
      <c r="A201" s="8" t="s">
        <v>15</v>
      </c>
      <c r="B201" s="8" t="s">
        <v>16</v>
      </c>
      <c r="C201" s="9" t="s">
        <v>8</v>
      </c>
      <c r="D201" s="10" t="s">
        <v>9</v>
      </c>
      <c r="E201" s="10"/>
      <c r="F201" s="11"/>
      <c r="G201" s="11"/>
      <c r="H201" s="11"/>
      <c r="I201" s="11"/>
      <c r="J201" s="11"/>
      <c r="K201" s="11"/>
      <c r="L201" s="11"/>
    </row>
    <row r="202" spans="1:12" s="214" customFormat="1" ht="39" thickBot="1" x14ac:dyDescent="0.25">
      <c r="A202" s="206" t="s">
        <v>246</v>
      </c>
      <c r="B202" s="217" t="s">
        <v>163</v>
      </c>
      <c r="C202" s="220" t="s">
        <v>31</v>
      </c>
      <c r="D202" s="209">
        <f>C206</f>
        <v>1.6620000000000001</v>
      </c>
      <c r="E202" s="210"/>
      <c r="F202" s="212"/>
      <c r="G202" s="212"/>
      <c r="H202" s="212"/>
      <c r="I202" s="212"/>
      <c r="J202" s="212"/>
      <c r="K202" s="212"/>
      <c r="L202" s="213"/>
    </row>
    <row r="203" spans="1:12" x14ac:dyDescent="0.2">
      <c r="A203" s="54"/>
      <c r="B203" s="14"/>
      <c r="C203" s="27"/>
      <c r="D203" s="50"/>
      <c r="E203" s="15"/>
      <c r="F203" s="7"/>
      <c r="G203" s="7"/>
      <c r="H203" s="7"/>
      <c r="I203" s="7"/>
      <c r="J203" s="7"/>
      <c r="K203" s="7"/>
      <c r="L203" s="29"/>
    </row>
    <row r="204" spans="1:12" x14ac:dyDescent="0.2">
      <c r="A204" s="26"/>
      <c r="B204" s="353" t="s">
        <v>143</v>
      </c>
      <c r="C204" s="356" t="s">
        <v>0</v>
      </c>
      <c r="D204" s="31">
        <f>D140</f>
        <v>0.2</v>
      </c>
      <c r="E204" s="30" t="s">
        <v>1</v>
      </c>
      <c r="F204" s="30">
        <f>F140</f>
        <v>166.2</v>
      </c>
      <c r="G204" s="30" t="s">
        <v>1</v>
      </c>
      <c r="H204" s="30">
        <f>H140</f>
        <v>33.24</v>
      </c>
      <c r="I204" s="30"/>
      <c r="J204" s="30"/>
      <c r="K204" s="30"/>
      <c r="L204" s="29"/>
    </row>
    <row r="205" spans="1:12" x14ac:dyDescent="0.2">
      <c r="A205" s="26"/>
      <c r="B205" s="353"/>
      <c r="C205" s="356" t="s">
        <v>0</v>
      </c>
      <c r="D205" s="31">
        <f>H204</f>
        <v>33.24</v>
      </c>
      <c r="E205" s="30" t="s">
        <v>1</v>
      </c>
      <c r="F205" s="30">
        <v>0.05</v>
      </c>
      <c r="G205" s="30" t="s">
        <v>0</v>
      </c>
      <c r="H205" s="30">
        <f>D205*F205</f>
        <v>1.6620000000000001</v>
      </c>
      <c r="I205" s="44"/>
      <c r="J205" s="44"/>
      <c r="K205" s="44"/>
      <c r="L205" s="44"/>
    </row>
    <row r="206" spans="1:12" s="63" customFormat="1" x14ac:dyDescent="0.2">
      <c r="A206" s="58"/>
      <c r="B206" s="59" t="s">
        <v>18</v>
      </c>
      <c r="C206" s="139">
        <f>H205</f>
        <v>1.6620000000000001</v>
      </c>
      <c r="D206" s="139" t="s">
        <v>137</v>
      </c>
      <c r="E206" s="61"/>
      <c r="F206" s="62"/>
    </row>
    <row r="207" spans="1:12" s="63" customFormat="1" x14ac:dyDescent="0.2">
      <c r="A207" s="58"/>
      <c r="B207" s="302"/>
      <c r="C207" s="46"/>
      <c r="D207" s="46"/>
      <c r="E207" s="303"/>
      <c r="F207" s="303"/>
    </row>
    <row r="208" spans="1:12" ht="13.5" thickBot="1" x14ac:dyDescent="0.25">
      <c r="A208" s="69"/>
      <c r="B208" s="300"/>
      <c r="C208" s="301"/>
      <c r="D208" s="301"/>
      <c r="L208" s="64"/>
    </row>
    <row r="209" spans="1:12" s="12" customFormat="1" ht="13.5" thickBot="1" x14ac:dyDescent="0.25">
      <c r="A209" s="8" t="s">
        <v>15</v>
      </c>
      <c r="B209" s="8" t="s">
        <v>16</v>
      </c>
      <c r="C209" s="9" t="s">
        <v>8</v>
      </c>
      <c r="D209" s="10" t="s">
        <v>9</v>
      </c>
      <c r="E209" s="10"/>
      <c r="F209" s="11"/>
      <c r="G209" s="11"/>
      <c r="H209" s="11"/>
      <c r="I209" s="11"/>
      <c r="J209" s="11"/>
      <c r="K209" s="11"/>
      <c r="L209" s="11"/>
    </row>
    <row r="210" spans="1:12" s="214" customFormat="1" ht="26.25" thickBot="1" x14ac:dyDescent="0.25">
      <c r="A210" s="206" t="s">
        <v>247</v>
      </c>
      <c r="B210" s="217" t="s">
        <v>165</v>
      </c>
      <c r="C210" s="220" t="s">
        <v>168</v>
      </c>
      <c r="D210" s="209">
        <f>C215</f>
        <v>3.8226</v>
      </c>
      <c r="E210" s="210"/>
      <c r="F210" s="212"/>
      <c r="G210" s="212"/>
      <c r="H210" s="212"/>
      <c r="I210" s="212"/>
      <c r="J210" s="212"/>
      <c r="K210" s="212"/>
      <c r="L210" s="213"/>
    </row>
    <row r="211" spans="1:12" x14ac:dyDescent="0.2">
      <c r="A211" s="54"/>
      <c r="B211" s="14"/>
      <c r="C211" s="27"/>
      <c r="D211" s="50"/>
      <c r="E211" s="15"/>
      <c r="F211" s="7"/>
      <c r="G211" s="7"/>
      <c r="H211" s="7"/>
      <c r="I211" s="7"/>
      <c r="J211" s="7"/>
      <c r="K211" s="7"/>
      <c r="L211" s="29"/>
    </row>
    <row r="212" spans="1:12" x14ac:dyDescent="0.2">
      <c r="A212" s="26"/>
      <c r="B212" s="14"/>
      <c r="C212" s="27"/>
      <c r="D212" s="28"/>
      <c r="E212" s="298" t="s">
        <v>161</v>
      </c>
      <c r="F212" s="7"/>
      <c r="G212" s="7"/>
      <c r="H212" s="7"/>
      <c r="I212" s="7"/>
      <c r="J212" s="7"/>
      <c r="K212" s="7"/>
      <c r="L212" s="29"/>
    </row>
    <row r="213" spans="1:12" x14ac:dyDescent="0.2">
      <c r="A213" s="26"/>
      <c r="B213" s="353" t="s">
        <v>143</v>
      </c>
      <c r="C213" s="356" t="s">
        <v>0</v>
      </c>
      <c r="D213" s="31">
        <f>D204</f>
        <v>0.2</v>
      </c>
      <c r="E213" s="30" t="s">
        <v>1</v>
      </c>
      <c r="F213" s="30">
        <f>F204</f>
        <v>166.2</v>
      </c>
      <c r="G213" s="30" t="s">
        <v>0</v>
      </c>
      <c r="H213" s="30">
        <f>D213*F213</f>
        <v>33.24</v>
      </c>
      <c r="I213" s="30"/>
      <c r="J213" s="30"/>
      <c r="K213" s="30"/>
      <c r="L213" s="29"/>
    </row>
    <row r="214" spans="1:12" x14ac:dyDescent="0.2">
      <c r="A214" s="26"/>
      <c r="B214" s="353"/>
      <c r="C214" s="356" t="s">
        <v>0</v>
      </c>
      <c r="D214" s="31">
        <f>H213</f>
        <v>33.24</v>
      </c>
      <c r="E214" s="30" t="s">
        <v>1</v>
      </c>
      <c r="F214" s="30">
        <v>0.05</v>
      </c>
      <c r="G214" s="30" t="s">
        <v>0</v>
      </c>
      <c r="H214" s="30">
        <f>D214*F214</f>
        <v>1.6620000000000001</v>
      </c>
      <c r="I214" s="30" t="s">
        <v>1</v>
      </c>
      <c r="J214" s="30">
        <v>2.2999999999999998</v>
      </c>
      <c r="K214" s="30" t="s">
        <v>166</v>
      </c>
      <c r="L214" s="44"/>
    </row>
    <row r="215" spans="1:12" s="63" customFormat="1" x14ac:dyDescent="0.2">
      <c r="A215" s="58"/>
      <c r="B215" s="59" t="s">
        <v>18</v>
      </c>
      <c r="C215" s="139">
        <f>H214*J214</f>
        <v>3.8226</v>
      </c>
      <c r="D215" s="139" t="s">
        <v>167</v>
      </c>
      <c r="E215" s="61"/>
      <c r="F215" s="62"/>
    </row>
    <row r="216" spans="1:12" s="63" customFormat="1" x14ac:dyDescent="0.2">
      <c r="A216" s="58"/>
      <c r="B216" s="302"/>
      <c r="C216" s="46"/>
      <c r="D216" s="46"/>
      <c r="E216" s="303"/>
      <c r="F216" s="303"/>
    </row>
    <row r="217" spans="1:12" ht="13.5" thickBot="1" x14ac:dyDescent="0.25">
      <c r="A217" s="69"/>
      <c r="B217" s="300"/>
      <c r="C217" s="301"/>
      <c r="D217" s="301"/>
      <c r="L217" s="64"/>
    </row>
    <row r="218" spans="1:12" s="12" customFormat="1" ht="13.5" thickBot="1" x14ac:dyDescent="0.25">
      <c r="A218" s="8" t="s">
        <v>15</v>
      </c>
      <c r="B218" s="8" t="s">
        <v>16</v>
      </c>
      <c r="C218" s="9" t="s">
        <v>8</v>
      </c>
      <c r="D218" s="10" t="s">
        <v>9</v>
      </c>
      <c r="E218" s="10"/>
      <c r="F218" s="11"/>
      <c r="G218" s="11"/>
      <c r="H218" s="11"/>
      <c r="I218" s="11"/>
      <c r="J218" s="11"/>
      <c r="K218" s="11"/>
      <c r="L218" s="11"/>
    </row>
    <row r="219" spans="1:12" s="214" customFormat="1" ht="39" thickBot="1" x14ac:dyDescent="0.25">
      <c r="A219" s="206" t="s">
        <v>248</v>
      </c>
      <c r="B219" s="217" t="s">
        <v>173</v>
      </c>
      <c r="C219" s="220" t="s">
        <v>168</v>
      </c>
      <c r="D219" s="209">
        <f>C223</f>
        <v>3.8226</v>
      </c>
      <c r="E219" s="210"/>
      <c r="F219" s="212"/>
      <c r="G219" s="212"/>
      <c r="H219" s="212"/>
      <c r="I219" s="212"/>
      <c r="J219" s="212"/>
      <c r="K219" s="212"/>
      <c r="L219" s="213"/>
    </row>
    <row r="220" spans="1:12" x14ac:dyDescent="0.2">
      <c r="A220" s="54"/>
      <c r="B220" s="14"/>
      <c r="C220" s="27"/>
      <c r="D220" s="50"/>
      <c r="E220" s="15"/>
      <c r="F220" s="7"/>
      <c r="G220" s="7"/>
      <c r="H220" s="7"/>
      <c r="I220" s="7"/>
      <c r="J220" s="7"/>
      <c r="K220" s="7"/>
      <c r="L220" s="29"/>
    </row>
    <row r="221" spans="1:12" x14ac:dyDescent="0.2">
      <c r="A221" s="26"/>
      <c r="B221" s="353" t="s">
        <v>143</v>
      </c>
      <c r="C221" s="356" t="s">
        <v>0</v>
      </c>
      <c r="D221" s="31">
        <f>D213</f>
        <v>0.2</v>
      </c>
      <c r="E221" s="30" t="s">
        <v>1</v>
      </c>
      <c r="F221" s="30">
        <f>F213</f>
        <v>166.2</v>
      </c>
      <c r="G221" s="30" t="s">
        <v>0</v>
      </c>
      <c r="H221" s="30">
        <f>D221*F221</f>
        <v>33.24</v>
      </c>
      <c r="I221" s="30"/>
      <c r="J221" s="30"/>
      <c r="K221" s="30"/>
      <c r="L221" s="29"/>
    </row>
    <row r="222" spans="1:12" x14ac:dyDescent="0.2">
      <c r="A222" s="26"/>
      <c r="B222" s="353"/>
      <c r="C222" s="356" t="s">
        <v>0</v>
      </c>
      <c r="D222" s="31">
        <f>H221</f>
        <v>33.24</v>
      </c>
      <c r="E222" s="30" t="s">
        <v>1</v>
      </c>
      <c r="F222" s="30">
        <v>0.05</v>
      </c>
      <c r="G222" s="30" t="s">
        <v>0</v>
      </c>
      <c r="H222" s="30">
        <f>D222*F222</f>
        <v>1.6620000000000001</v>
      </c>
      <c r="I222" s="30" t="s">
        <v>1</v>
      </c>
      <c r="J222" s="30">
        <v>2.2999999999999998</v>
      </c>
      <c r="K222" s="30" t="s">
        <v>166</v>
      </c>
      <c r="L222" s="44"/>
    </row>
    <row r="223" spans="1:12" s="63" customFormat="1" x14ac:dyDescent="0.2">
      <c r="A223" s="58"/>
      <c r="B223" s="59" t="s">
        <v>18</v>
      </c>
      <c r="C223" s="139">
        <f>H222*J222</f>
        <v>3.8226</v>
      </c>
      <c r="D223" s="139" t="s">
        <v>167</v>
      </c>
      <c r="E223" s="61"/>
      <c r="F223" s="62"/>
    </row>
    <row r="224" spans="1:12" s="63" customFormat="1" x14ac:dyDescent="0.2">
      <c r="A224" s="58"/>
      <c r="B224" s="302"/>
      <c r="C224" s="46"/>
      <c r="D224" s="46"/>
      <c r="E224" s="303"/>
      <c r="F224" s="303"/>
    </row>
    <row r="225" spans="1:14" s="63" customFormat="1" ht="13.5" thickBot="1" x14ac:dyDescent="0.25">
      <c r="A225" s="58"/>
      <c r="B225" s="302"/>
      <c r="C225" s="46"/>
      <c r="D225" s="46"/>
      <c r="E225" s="303"/>
      <c r="F225" s="303"/>
    </row>
    <row r="226" spans="1:14" s="12" customFormat="1" ht="13.5" thickBot="1" x14ac:dyDescent="0.25">
      <c r="A226" s="8" t="s">
        <v>15</v>
      </c>
      <c r="B226" s="8" t="s">
        <v>16</v>
      </c>
      <c r="C226" s="9" t="s">
        <v>8</v>
      </c>
      <c r="D226" s="10" t="s">
        <v>9</v>
      </c>
      <c r="E226" s="10"/>
      <c r="F226" s="11"/>
      <c r="G226" s="11"/>
      <c r="H226" s="11"/>
      <c r="I226" s="11"/>
      <c r="J226" s="11"/>
      <c r="K226" s="11"/>
      <c r="L226" s="11"/>
    </row>
    <row r="227" spans="1:14" s="214" customFormat="1" ht="26.25" thickBot="1" x14ac:dyDescent="0.25">
      <c r="A227" s="206" t="s">
        <v>249</v>
      </c>
      <c r="B227" s="217" t="s">
        <v>170</v>
      </c>
      <c r="C227" s="220" t="s">
        <v>171</v>
      </c>
      <c r="D227" s="209">
        <f>C230</f>
        <v>33.24</v>
      </c>
      <c r="E227" s="210"/>
      <c r="F227" s="212"/>
      <c r="G227" s="212"/>
      <c r="H227" s="212"/>
      <c r="I227" s="212"/>
      <c r="J227" s="212"/>
      <c r="K227" s="212"/>
      <c r="L227" s="213"/>
    </row>
    <row r="228" spans="1:14" x14ac:dyDescent="0.2">
      <c r="A228" s="54"/>
      <c r="B228" s="14"/>
      <c r="C228" s="27"/>
      <c r="D228" s="50"/>
      <c r="E228" s="15"/>
      <c r="F228" s="7"/>
      <c r="G228" s="7"/>
      <c r="H228" s="7"/>
      <c r="I228" s="7"/>
      <c r="J228" s="7"/>
      <c r="K228" s="7"/>
      <c r="L228" s="29"/>
    </row>
    <row r="229" spans="1:14" x14ac:dyDescent="0.2">
      <c r="A229" s="26"/>
      <c r="B229" s="353" t="s">
        <v>143</v>
      </c>
      <c r="C229" s="356" t="s">
        <v>0</v>
      </c>
      <c r="D229" s="31">
        <f>D221</f>
        <v>0.2</v>
      </c>
      <c r="E229" s="30" t="s">
        <v>1</v>
      </c>
      <c r="F229" s="30">
        <f>F221</f>
        <v>166.2</v>
      </c>
      <c r="G229" s="30" t="s">
        <v>0</v>
      </c>
      <c r="H229" s="30">
        <f>D229*F229</f>
        <v>33.24</v>
      </c>
      <c r="I229" s="30"/>
      <c r="J229" s="30"/>
      <c r="K229" s="30"/>
      <c r="L229" s="29"/>
    </row>
    <row r="230" spans="1:14" s="63" customFormat="1" x14ac:dyDescent="0.2">
      <c r="A230" s="58"/>
      <c r="B230" s="59" t="s">
        <v>18</v>
      </c>
      <c r="C230" s="139">
        <f>H229</f>
        <v>33.24</v>
      </c>
      <c r="D230" s="139" t="s">
        <v>167</v>
      </c>
      <c r="E230" s="61"/>
      <c r="F230" s="62"/>
    </row>
    <row r="231" spans="1:14" s="63" customFormat="1" x14ac:dyDescent="0.2">
      <c r="A231" s="58"/>
      <c r="B231" s="302"/>
      <c r="C231" s="46"/>
      <c r="D231" s="46"/>
      <c r="E231" s="303"/>
      <c r="F231" s="303"/>
    </row>
    <row r="232" spans="1:14" s="63" customFormat="1" ht="13.5" thickBot="1" x14ac:dyDescent="0.25">
      <c r="A232" s="58"/>
      <c r="B232" s="302"/>
      <c r="C232" s="46"/>
      <c r="D232" s="46"/>
      <c r="E232" s="303"/>
      <c r="F232" s="303"/>
    </row>
    <row r="233" spans="1:14" s="12" customFormat="1" ht="13.5" thickBot="1" x14ac:dyDescent="0.25">
      <c r="A233" s="8" t="s">
        <v>15</v>
      </c>
      <c r="B233" s="8" t="s">
        <v>16</v>
      </c>
      <c r="C233" s="9" t="s">
        <v>8</v>
      </c>
      <c r="D233" s="10" t="s">
        <v>9</v>
      </c>
      <c r="E233" s="10"/>
      <c r="F233" s="11"/>
      <c r="G233" s="11"/>
      <c r="H233" s="11"/>
      <c r="I233" s="11"/>
      <c r="J233" s="11"/>
      <c r="K233" s="11"/>
      <c r="L233" s="11"/>
    </row>
    <row r="234" spans="1:14" s="174" customFormat="1" ht="64.5" customHeight="1" thickBot="1" x14ac:dyDescent="0.25">
      <c r="A234" s="206" t="s">
        <v>250</v>
      </c>
      <c r="B234" s="244" t="s">
        <v>50</v>
      </c>
      <c r="C234" s="208" t="s">
        <v>8</v>
      </c>
      <c r="D234" s="209">
        <f>C236</f>
        <v>5</v>
      </c>
      <c r="E234" s="210"/>
      <c r="F234" s="245"/>
      <c r="G234" s="245"/>
      <c r="H234" s="246"/>
      <c r="I234" s="247"/>
      <c r="J234" s="245"/>
      <c r="K234" s="245"/>
      <c r="L234" s="245"/>
      <c r="M234" s="175"/>
      <c r="N234" s="175"/>
    </row>
    <row r="235" spans="1:14" x14ac:dyDescent="0.2">
      <c r="A235" s="70"/>
      <c r="B235" s="71"/>
      <c r="C235" s="65"/>
      <c r="D235" s="66"/>
      <c r="E235" s="67"/>
      <c r="F235" s="72"/>
      <c r="G235" s="72"/>
      <c r="H235" s="73"/>
      <c r="I235" s="74"/>
      <c r="J235" s="72"/>
      <c r="K235" s="72"/>
      <c r="L235" s="72"/>
      <c r="M235" s="75"/>
      <c r="N235" s="75"/>
    </row>
    <row r="236" spans="1:14" s="20" customFormat="1" x14ac:dyDescent="0.2">
      <c r="A236" s="17"/>
      <c r="B236" s="357" t="s">
        <v>46</v>
      </c>
      <c r="C236" s="76">
        <v>5</v>
      </c>
      <c r="D236" s="77"/>
      <c r="E236" s="17"/>
      <c r="F236" s="78"/>
      <c r="G236" s="78"/>
      <c r="H236" s="78"/>
      <c r="I236" s="79"/>
      <c r="J236" s="78"/>
      <c r="K236" s="78"/>
      <c r="L236" s="78"/>
      <c r="M236" s="80"/>
      <c r="N236" s="80"/>
    </row>
    <row r="237" spans="1:14" s="20" customFormat="1" x14ac:dyDescent="0.2">
      <c r="A237" s="17"/>
      <c r="B237" s="71"/>
      <c r="C237" s="332"/>
      <c r="D237" s="77"/>
      <c r="E237" s="17"/>
      <c r="F237" s="78"/>
      <c r="G237" s="78"/>
      <c r="H237" s="78"/>
      <c r="I237" s="79"/>
      <c r="J237" s="78"/>
      <c r="K237" s="78"/>
      <c r="L237" s="78"/>
      <c r="M237" s="80"/>
      <c r="N237" s="80"/>
    </row>
    <row r="238" spans="1:14" ht="13.5" thickBot="1" x14ac:dyDescent="0.25">
      <c r="A238" s="26"/>
      <c r="B238" s="93"/>
      <c r="C238" s="94"/>
      <c r="D238" s="94"/>
      <c r="L238" s="64"/>
      <c r="M238" s="75"/>
      <c r="N238" s="75"/>
    </row>
    <row r="239" spans="1:14" s="12" customFormat="1" ht="13.5" thickBot="1" x14ac:dyDescent="0.25">
      <c r="A239" s="8" t="s">
        <v>15</v>
      </c>
      <c r="B239" s="8" t="s">
        <v>16</v>
      </c>
      <c r="C239" s="9" t="s">
        <v>8</v>
      </c>
      <c r="D239" s="10" t="s">
        <v>9</v>
      </c>
      <c r="E239" s="10"/>
      <c r="F239" s="11"/>
      <c r="G239" s="11"/>
      <c r="H239" s="11"/>
      <c r="I239" s="11"/>
      <c r="J239" s="11"/>
      <c r="K239" s="11"/>
      <c r="L239" s="11"/>
    </row>
    <row r="240" spans="1:14" s="174" customFormat="1" ht="13.5" thickBot="1" x14ac:dyDescent="0.25">
      <c r="A240" s="206" t="s">
        <v>251</v>
      </c>
      <c r="B240" s="217" t="s">
        <v>43</v>
      </c>
      <c r="C240" s="220" t="s">
        <v>8</v>
      </c>
      <c r="D240" s="248">
        <f>C243</f>
        <v>3</v>
      </c>
      <c r="E240" s="249"/>
      <c r="F240" s="245"/>
      <c r="G240" s="245"/>
      <c r="H240" s="246"/>
      <c r="I240" s="247"/>
      <c r="J240" s="245"/>
      <c r="K240" s="245"/>
      <c r="L240" s="245"/>
      <c r="M240" s="175"/>
      <c r="N240" s="175"/>
    </row>
    <row r="241" spans="1:14" x14ac:dyDescent="0.2">
      <c r="A241" s="26"/>
      <c r="B241" s="14"/>
      <c r="C241" s="13"/>
      <c r="D241" s="50"/>
      <c r="L241" s="64"/>
    </row>
    <row r="242" spans="1:14" s="91" customFormat="1" x14ac:dyDescent="0.2">
      <c r="A242" s="26"/>
      <c r="B242" s="88" t="s">
        <v>41</v>
      </c>
      <c r="C242" s="88" t="s">
        <v>52</v>
      </c>
      <c r="D242" s="88" t="s">
        <v>10</v>
      </c>
      <c r="E242" s="92"/>
      <c r="F242" s="92"/>
      <c r="G242" s="3"/>
      <c r="H242" s="3"/>
      <c r="I242" s="3"/>
      <c r="J242" s="3"/>
      <c r="K242" s="45"/>
      <c r="L242" s="250"/>
    </row>
    <row r="243" spans="1:14" x14ac:dyDescent="0.2">
      <c r="A243" s="26"/>
      <c r="B243" s="53" t="s">
        <v>42</v>
      </c>
      <c r="C243" s="138">
        <v>3</v>
      </c>
      <c r="D243" s="139" t="s">
        <v>14</v>
      </c>
      <c r="K243" s="45"/>
      <c r="L243" s="222"/>
      <c r="M243" s="75"/>
    </row>
    <row r="244" spans="1:14" x14ac:dyDescent="0.2">
      <c r="A244" s="26"/>
      <c r="B244" s="327"/>
      <c r="C244" s="333"/>
      <c r="D244" s="46"/>
      <c r="K244" s="45"/>
      <c r="L244" s="222"/>
      <c r="M244" s="75"/>
    </row>
    <row r="245" spans="1:14" s="55" customFormat="1" ht="13.5" thickBot="1" x14ac:dyDescent="0.25">
      <c r="A245" s="26"/>
      <c r="B245" s="93"/>
      <c r="C245" s="94"/>
      <c r="D245" s="94"/>
      <c r="E245" s="3"/>
      <c r="F245" s="72"/>
      <c r="G245" s="72"/>
      <c r="H245" s="73"/>
      <c r="I245" s="74"/>
      <c r="J245" s="72"/>
      <c r="K245" s="72"/>
      <c r="L245" s="81"/>
      <c r="M245" s="28"/>
      <c r="N245" s="28"/>
    </row>
    <row r="246" spans="1:14" ht="13.5" thickBot="1" x14ac:dyDescent="0.25">
      <c r="A246" s="8" t="s">
        <v>15</v>
      </c>
      <c r="B246" s="8" t="s">
        <v>16</v>
      </c>
      <c r="C246" s="9" t="s">
        <v>8</v>
      </c>
      <c r="D246" s="10" t="s">
        <v>9</v>
      </c>
      <c r="E246" s="10"/>
      <c r="F246" s="28"/>
      <c r="G246" s="28"/>
      <c r="H246" s="50"/>
      <c r="I246" s="50"/>
      <c r="J246" s="28"/>
      <c r="K246" s="28"/>
      <c r="L246" s="28"/>
      <c r="M246" s="75"/>
      <c r="N246" s="75"/>
    </row>
    <row r="247" spans="1:14" s="214" customFormat="1" ht="26.25" thickBot="1" x14ac:dyDescent="0.25">
      <c r="A247" s="251" t="s">
        <v>252</v>
      </c>
      <c r="B247" s="217" t="s">
        <v>93</v>
      </c>
      <c r="C247" s="208" t="s">
        <v>8</v>
      </c>
      <c r="D247" s="209">
        <f>C253</f>
        <v>2049.3000000000002</v>
      </c>
      <c r="E247" s="210"/>
      <c r="F247" s="252"/>
      <c r="G247" s="252"/>
      <c r="H247" s="253"/>
      <c r="I247" s="253"/>
      <c r="J247" s="252"/>
      <c r="K247" s="252"/>
      <c r="L247" s="252"/>
      <c r="M247" s="254"/>
      <c r="N247" s="254"/>
    </row>
    <row r="248" spans="1:14" x14ac:dyDescent="0.2">
      <c r="A248" s="26"/>
      <c r="B248" s="14"/>
      <c r="C248" s="13"/>
      <c r="D248" s="50"/>
      <c r="F248" s="7"/>
      <c r="G248" s="7"/>
      <c r="H248" s="7"/>
      <c r="I248" s="7"/>
      <c r="J248" s="7"/>
      <c r="K248" s="7"/>
      <c r="L248" s="95"/>
    </row>
    <row r="249" spans="1:14" x14ac:dyDescent="0.2">
      <c r="A249" s="26"/>
      <c r="B249" s="16" t="s">
        <v>94</v>
      </c>
      <c r="C249" s="76">
        <v>621</v>
      </c>
      <c r="D249" s="31" t="s">
        <v>2</v>
      </c>
      <c r="F249" s="7"/>
      <c r="G249" s="7"/>
      <c r="H249" s="7"/>
      <c r="I249" s="7"/>
      <c r="J249" s="7"/>
      <c r="K249" s="7"/>
      <c r="L249" s="95"/>
    </row>
    <row r="250" spans="1:14" x14ac:dyDescent="0.2">
      <c r="A250" s="26"/>
      <c r="B250" s="16" t="s">
        <v>96</v>
      </c>
      <c r="C250" s="76">
        <v>3</v>
      </c>
      <c r="D250" s="31" t="s">
        <v>95</v>
      </c>
      <c r="F250" s="7"/>
      <c r="G250" s="7"/>
      <c r="H250" s="7"/>
      <c r="I250" s="7"/>
      <c r="J250" s="7"/>
      <c r="K250" s="7"/>
      <c r="L250" s="95"/>
    </row>
    <row r="251" spans="1:14" x14ac:dyDescent="0.2">
      <c r="A251" s="26"/>
      <c r="B251" s="16" t="s">
        <v>97</v>
      </c>
      <c r="C251" s="76">
        <f>C249*C250</f>
        <v>1863</v>
      </c>
      <c r="D251" s="31" t="s">
        <v>2</v>
      </c>
      <c r="F251" s="7"/>
      <c r="G251" s="7"/>
      <c r="H251" s="7"/>
      <c r="I251" s="7"/>
      <c r="J251" s="7"/>
      <c r="K251" s="7"/>
      <c r="L251" s="95"/>
    </row>
    <row r="252" spans="1:14" x14ac:dyDescent="0.2">
      <c r="A252" s="26"/>
      <c r="B252" s="16" t="s">
        <v>98</v>
      </c>
      <c r="C252" s="76">
        <f>C251*0.1</f>
        <v>186.3</v>
      </c>
      <c r="D252" s="31" t="s">
        <v>2</v>
      </c>
      <c r="F252" s="7"/>
      <c r="G252" s="7"/>
      <c r="H252" s="7"/>
      <c r="I252" s="7"/>
      <c r="J252" s="7"/>
      <c r="K252" s="7"/>
      <c r="L252" s="95"/>
    </row>
    <row r="253" spans="1:14" s="63" customFormat="1" x14ac:dyDescent="0.2">
      <c r="A253" s="58"/>
      <c r="B253" s="232" t="s">
        <v>99</v>
      </c>
      <c r="C253" s="233">
        <f>C251+C252</f>
        <v>2049.3000000000002</v>
      </c>
      <c r="D253" s="60" t="s">
        <v>57</v>
      </c>
      <c r="F253" s="234"/>
      <c r="G253" s="234"/>
      <c r="H253" s="234"/>
      <c r="I253" s="234"/>
      <c r="J253" s="234"/>
      <c r="K253" s="234"/>
      <c r="L253" s="235"/>
    </row>
    <row r="254" spans="1:14" s="63" customFormat="1" x14ac:dyDescent="0.2">
      <c r="A254" s="325"/>
      <c r="B254" s="334"/>
      <c r="C254" s="335"/>
      <c r="D254" s="336"/>
      <c r="F254" s="234"/>
      <c r="G254" s="234"/>
      <c r="H254" s="234"/>
      <c r="I254" s="234"/>
      <c r="J254" s="234"/>
      <c r="K254" s="234"/>
      <c r="L254" s="303"/>
    </row>
    <row r="255" spans="1:14" ht="15" customHeight="1" thickBot="1" x14ac:dyDescent="0.25">
      <c r="A255" s="108"/>
      <c r="B255" s="105"/>
      <c r="C255" s="132"/>
      <c r="D255" s="104"/>
      <c r="E255" s="104"/>
      <c r="F255" s="104"/>
      <c r="G255" s="104"/>
      <c r="H255" s="7"/>
      <c r="I255" s="7"/>
      <c r="J255" s="7"/>
      <c r="K255" s="7"/>
    </row>
    <row r="256" spans="1:14" ht="13.5" thickBot="1" x14ac:dyDescent="0.25">
      <c r="A256" s="8" t="s">
        <v>15</v>
      </c>
      <c r="B256" s="8" t="s">
        <v>16</v>
      </c>
      <c r="C256" s="9" t="s">
        <v>8</v>
      </c>
      <c r="D256" s="10" t="s">
        <v>9</v>
      </c>
      <c r="E256" s="10"/>
      <c r="F256" s="82"/>
      <c r="G256" s="83"/>
      <c r="H256" s="84"/>
      <c r="I256" s="85"/>
      <c r="J256" s="86"/>
      <c r="K256" s="72"/>
      <c r="L256" s="99"/>
    </row>
    <row r="257" spans="1:14" s="214" customFormat="1" ht="39" thickBot="1" x14ac:dyDescent="0.25">
      <c r="A257" s="206" t="s">
        <v>253</v>
      </c>
      <c r="B257" s="255" t="s">
        <v>39</v>
      </c>
      <c r="C257" s="208" t="s">
        <v>14</v>
      </c>
      <c r="D257" s="209">
        <f>C264</f>
        <v>3</v>
      </c>
      <c r="E257" s="256"/>
      <c r="L257" s="257"/>
    </row>
    <row r="258" spans="1:14" ht="13.5" thickBot="1" x14ac:dyDescent="0.25">
      <c r="A258" s="26"/>
      <c r="B258" s="14"/>
      <c r="C258" s="13"/>
      <c r="D258" s="50"/>
      <c r="L258" s="64"/>
    </row>
    <row r="259" spans="1:14" s="91" customFormat="1" ht="13.5" thickBot="1" x14ac:dyDescent="0.25">
      <c r="A259" s="26"/>
      <c r="B259" s="109" t="s">
        <v>28</v>
      </c>
      <c r="C259" s="110" t="s">
        <v>29</v>
      </c>
      <c r="D259" s="111" t="s">
        <v>30</v>
      </c>
      <c r="E259" s="3"/>
      <c r="F259" s="3"/>
      <c r="G259" s="3"/>
      <c r="H259" s="3"/>
      <c r="I259" s="3"/>
      <c r="J259" s="3"/>
      <c r="K259" s="3"/>
      <c r="L259" s="64"/>
    </row>
    <row r="260" spans="1:14" x14ac:dyDescent="0.2">
      <c r="A260" s="26"/>
      <c r="B260" s="177" t="s">
        <v>77</v>
      </c>
      <c r="C260" s="112">
        <v>0</v>
      </c>
      <c r="D260" s="113">
        <v>1</v>
      </c>
      <c r="L260" s="64"/>
    </row>
    <row r="261" spans="1:14" x14ac:dyDescent="0.2">
      <c r="A261" s="26"/>
      <c r="B261" s="177" t="s">
        <v>78</v>
      </c>
      <c r="C261" s="114">
        <v>0</v>
      </c>
      <c r="D261" s="115">
        <v>1</v>
      </c>
      <c r="L261" s="64"/>
      <c r="M261" s="75"/>
      <c r="N261" s="75"/>
    </row>
    <row r="262" spans="1:14" x14ac:dyDescent="0.2">
      <c r="A262" s="26"/>
      <c r="B262" s="177" t="s">
        <v>79</v>
      </c>
      <c r="C262" s="114">
        <v>0</v>
      </c>
      <c r="D262" s="115">
        <v>1</v>
      </c>
      <c r="L262" s="64"/>
      <c r="M262" s="75"/>
      <c r="N262" s="75"/>
    </row>
    <row r="263" spans="1:14" ht="13.5" thickBot="1" x14ac:dyDescent="0.25">
      <c r="A263" s="26"/>
      <c r="B263" s="116" t="s">
        <v>17</v>
      </c>
      <c r="C263" s="117">
        <f>SUM(C260:C262)</f>
        <v>0</v>
      </c>
      <c r="D263" s="118">
        <f>SUM(D260:D262)</f>
        <v>3</v>
      </c>
      <c r="L263" s="64"/>
      <c r="M263" s="75"/>
      <c r="N263" s="75"/>
    </row>
    <row r="264" spans="1:14" ht="13.5" thickBot="1" x14ac:dyDescent="0.25">
      <c r="A264" s="26"/>
      <c r="B264" s="101" t="s">
        <v>7</v>
      </c>
      <c r="C264" s="382">
        <f>C263+D263</f>
        <v>3</v>
      </c>
      <c r="D264" s="383"/>
      <c r="L264" s="64"/>
      <c r="M264" s="75"/>
      <c r="N264" s="75"/>
    </row>
    <row r="265" spans="1:14" x14ac:dyDescent="0.2">
      <c r="A265" s="221"/>
      <c r="B265" s="337"/>
      <c r="C265" s="338"/>
      <c r="D265" s="338"/>
      <c r="L265" s="45"/>
      <c r="M265" s="75"/>
      <c r="N265" s="75"/>
    </row>
    <row r="266" spans="1:14" s="45" customFormat="1" ht="13.5" thickBot="1" x14ac:dyDescent="0.25">
      <c r="A266" s="221"/>
      <c r="B266" s="223"/>
      <c r="C266" s="224"/>
      <c r="D266" s="224"/>
      <c r="M266" s="222"/>
      <c r="N266" s="222"/>
    </row>
    <row r="267" spans="1:14" ht="13.5" thickBot="1" x14ac:dyDescent="0.25">
      <c r="A267" s="8" t="s">
        <v>15</v>
      </c>
      <c r="B267" s="8" t="s">
        <v>16</v>
      </c>
      <c r="C267" s="9" t="s">
        <v>8</v>
      </c>
      <c r="D267" s="10" t="s">
        <v>9</v>
      </c>
      <c r="E267" s="10"/>
      <c r="F267" s="82"/>
      <c r="G267" s="83"/>
      <c r="H267" s="84"/>
      <c r="I267" s="85"/>
      <c r="J267" s="86"/>
      <c r="K267" s="72"/>
      <c r="L267" s="99"/>
    </row>
    <row r="268" spans="1:14" s="265" customFormat="1" ht="13.5" thickBot="1" x14ac:dyDescent="0.25">
      <c r="A268" s="258" t="s">
        <v>254</v>
      </c>
      <c r="B268" s="259" t="s">
        <v>123</v>
      </c>
      <c r="C268" s="260">
        <f>C271</f>
        <v>84</v>
      </c>
      <c r="D268" s="261" t="s">
        <v>156</v>
      </c>
      <c r="E268" s="262"/>
      <c r="F268" s="359"/>
      <c r="G268" s="263"/>
      <c r="H268" s="264"/>
      <c r="I268" s="264"/>
      <c r="J268" s="264"/>
      <c r="K268" s="264"/>
    </row>
    <row r="269" spans="1:14" x14ac:dyDescent="0.2">
      <c r="A269" s="13"/>
      <c r="B269" s="14"/>
      <c r="C269" s="120"/>
      <c r="D269" s="50"/>
      <c r="E269" s="15"/>
      <c r="F269" s="72"/>
      <c r="G269" s="72"/>
      <c r="H269" s="119"/>
      <c r="I269" s="73"/>
      <c r="J269" s="73"/>
      <c r="K269" s="73"/>
      <c r="L269" s="81"/>
    </row>
    <row r="270" spans="1:14" s="92" customFormat="1" x14ac:dyDescent="0.2">
      <c r="A270" s="375" t="s">
        <v>61</v>
      </c>
      <c r="B270" s="88" t="s">
        <v>53</v>
      </c>
      <c r="C270" s="129" t="s">
        <v>52</v>
      </c>
      <c r="D270" s="68" t="s">
        <v>14</v>
      </c>
      <c r="E270" s="67"/>
      <c r="F270" s="178"/>
      <c r="G270" s="66"/>
      <c r="H270" s="12"/>
      <c r="I270" s="50"/>
      <c r="J270" s="50"/>
      <c r="K270" s="50"/>
      <c r="L270" s="97"/>
    </row>
    <row r="271" spans="1:14" s="20" customFormat="1" x14ac:dyDescent="0.2">
      <c r="A271" s="376"/>
      <c r="B271" s="16" t="s">
        <v>119</v>
      </c>
      <c r="C271" s="198">
        <v>84</v>
      </c>
      <c r="D271" s="199" t="s">
        <v>156</v>
      </c>
      <c r="E271" s="196"/>
      <c r="F271" s="96"/>
      <c r="G271" s="46"/>
      <c r="H271" s="128"/>
      <c r="I271" s="78"/>
      <c r="J271" s="78"/>
      <c r="K271" s="78"/>
      <c r="L271" s="90"/>
    </row>
    <row r="272" spans="1:14" s="165" customFormat="1" x14ac:dyDescent="0.2">
      <c r="A272" s="225"/>
      <c r="B272" s="226"/>
      <c r="C272" s="227"/>
      <c r="D272" s="228"/>
      <c r="E272" s="229"/>
      <c r="F272" s="229"/>
      <c r="G272" s="230"/>
      <c r="H272" s="164"/>
      <c r="I272" s="164"/>
      <c r="J272" s="164"/>
      <c r="K272" s="164"/>
    </row>
    <row r="273" spans="1:14" s="45" customFormat="1" ht="13.5" thickBot="1" x14ac:dyDescent="0.25">
      <c r="A273" s="221"/>
      <c r="B273" s="223"/>
      <c r="C273" s="224"/>
      <c r="D273" s="224"/>
      <c r="M273" s="222"/>
      <c r="N273" s="222"/>
    </row>
    <row r="274" spans="1:14" s="143" customFormat="1" ht="13.5" thickBot="1" x14ac:dyDescent="0.25">
      <c r="A274" s="8" t="s">
        <v>15</v>
      </c>
      <c r="B274" s="8" t="s">
        <v>16</v>
      </c>
      <c r="C274" s="9" t="s">
        <v>8</v>
      </c>
      <c r="D274" s="10" t="s">
        <v>9</v>
      </c>
      <c r="E274" s="10"/>
      <c r="F274" s="360"/>
      <c r="G274" s="141"/>
      <c r="H274" s="142"/>
      <c r="I274" s="142"/>
      <c r="J274" s="142"/>
      <c r="K274" s="142"/>
    </row>
    <row r="275" spans="1:14" s="265" customFormat="1" ht="17.25" customHeight="1" thickBot="1" x14ac:dyDescent="0.25">
      <c r="A275" s="258" t="s">
        <v>255</v>
      </c>
      <c r="B275" s="259" t="s">
        <v>124</v>
      </c>
      <c r="C275" s="260">
        <f>C278</f>
        <v>7</v>
      </c>
      <c r="D275" s="261" t="s">
        <v>2</v>
      </c>
      <c r="E275" s="262"/>
      <c r="F275" s="359"/>
      <c r="G275" s="263"/>
      <c r="H275" s="264"/>
      <c r="I275" s="264"/>
      <c r="J275" s="264"/>
      <c r="K275" s="264"/>
    </row>
    <row r="276" spans="1:14" ht="17.25" customHeight="1" x14ac:dyDescent="0.2">
      <c r="A276" s="13"/>
      <c r="B276" s="14"/>
      <c r="C276" s="120"/>
      <c r="D276" s="50"/>
      <c r="E276" s="15"/>
      <c r="F276" s="72"/>
      <c r="G276" s="72"/>
      <c r="H276" s="119"/>
      <c r="I276" s="73"/>
      <c r="J276" s="73"/>
      <c r="K276" s="73"/>
      <c r="L276" s="81"/>
    </row>
    <row r="277" spans="1:14" s="92" customFormat="1" x14ac:dyDescent="0.2">
      <c r="A277" s="375" t="s">
        <v>61</v>
      </c>
      <c r="B277" s="88" t="s">
        <v>53</v>
      </c>
      <c r="C277" s="129" t="s">
        <v>52</v>
      </c>
      <c r="D277" s="68" t="s">
        <v>14</v>
      </c>
      <c r="E277" s="67"/>
      <c r="F277" s="178"/>
      <c r="G277" s="66"/>
      <c r="H277" s="12"/>
      <c r="I277" s="50"/>
      <c r="J277" s="50"/>
      <c r="K277" s="50"/>
      <c r="L277" s="97"/>
    </row>
    <row r="278" spans="1:14" s="20" customFormat="1" x14ac:dyDescent="0.2">
      <c r="A278" s="376"/>
      <c r="B278" s="16" t="s">
        <v>119</v>
      </c>
      <c r="C278" s="198">
        <v>7</v>
      </c>
      <c r="D278" s="199" t="s">
        <v>2</v>
      </c>
      <c r="E278" s="196"/>
      <c r="F278" s="96"/>
      <c r="G278" s="46"/>
      <c r="H278" s="128"/>
      <c r="I278" s="78"/>
      <c r="J278" s="78"/>
      <c r="K278" s="78"/>
      <c r="L278" s="90"/>
    </row>
    <row r="279" spans="1:14" s="165" customFormat="1" x14ac:dyDescent="0.2">
      <c r="A279" s="225"/>
      <c r="B279" s="226"/>
      <c r="C279" s="227"/>
      <c r="D279" s="228"/>
      <c r="E279" s="229"/>
      <c r="F279" s="229"/>
      <c r="G279" s="230"/>
      <c r="H279" s="164"/>
      <c r="I279" s="164"/>
      <c r="J279" s="164"/>
      <c r="K279" s="164"/>
    </row>
    <row r="280" spans="1:14" s="45" customFormat="1" ht="13.5" thickBot="1" x14ac:dyDescent="0.25">
      <c r="A280" s="221"/>
      <c r="B280" s="223"/>
      <c r="C280" s="224"/>
      <c r="D280" s="224"/>
      <c r="M280" s="222"/>
      <c r="N280" s="222"/>
    </row>
    <row r="281" spans="1:14" s="143" customFormat="1" ht="13.5" thickBot="1" x14ac:dyDescent="0.25">
      <c r="A281" s="8" t="s">
        <v>15</v>
      </c>
      <c r="B281" s="8" t="s">
        <v>16</v>
      </c>
      <c r="C281" s="9" t="s">
        <v>8</v>
      </c>
      <c r="D281" s="10" t="s">
        <v>9</v>
      </c>
      <c r="E281" s="10"/>
      <c r="F281" s="360"/>
      <c r="G281" s="141"/>
      <c r="H281" s="142"/>
      <c r="I281" s="142"/>
      <c r="J281" s="142"/>
      <c r="K281" s="142"/>
    </row>
    <row r="282" spans="1:14" s="265" customFormat="1" ht="26.25" customHeight="1" thickBot="1" x14ac:dyDescent="0.25">
      <c r="A282" s="258" t="s">
        <v>256</v>
      </c>
      <c r="B282" s="259" t="s">
        <v>125</v>
      </c>
      <c r="C282" s="260">
        <f>C285</f>
        <v>3</v>
      </c>
      <c r="D282" s="261" t="s">
        <v>2</v>
      </c>
      <c r="E282" s="262"/>
      <c r="F282" s="359"/>
      <c r="G282" s="263"/>
      <c r="H282" s="264"/>
      <c r="I282" s="264"/>
      <c r="J282" s="264"/>
      <c r="K282" s="264"/>
    </row>
    <row r="283" spans="1:14" x14ac:dyDescent="0.2">
      <c r="A283" s="13"/>
      <c r="B283" s="14"/>
      <c r="C283" s="120"/>
      <c r="D283" s="50"/>
      <c r="E283" s="15"/>
      <c r="F283" s="72"/>
      <c r="G283" s="72"/>
      <c r="H283" s="119"/>
      <c r="I283" s="73"/>
      <c r="J283" s="73"/>
      <c r="K283" s="73"/>
      <c r="L283" s="81"/>
    </row>
    <row r="284" spans="1:14" s="92" customFormat="1" x14ac:dyDescent="0.2">
      <c r="A284" s="375" t="s">
        <v>61</v>
      </c>
      <c r="B284" s="88" t="s">
        <v>53</v>
      </c>
      <c r="C284" s="129" t="s">
        <v>52</v>
      </c>
      <c r="D284" s="68" t="s">
        <v>14</v>
      </c>
      <c r="E284" s="67"/>
      <c r="F284" s="178"/>
      <c r="G284" s="66"/>
      <c r="H284" s="12"/>
      <c r="I284" s="50"/>
      <c r="J284" s="50"/>
      <c r="K284" s="50"/>
      <c r="L284" s="97"/>
    </row>
    <row r="285" spans="1:14" s="20" customFormat="1" x14ac:dyDescent="0.2">
      <c r="A285" s="376"/>
      <c r="B285" s="16" t="s">
        <v>119</v>
      </c>
      <c r="C285" s="198">
        <v>3</v>
      </c>
      <c r="D285" s="199" t="s">
        <v>2</v>
      </c>
      <c r="E285" s="196"/>
      <c r="F285" s="96"/>
      <c r="G285" s="46"/>
      <c r="H285" s="128"/>
      <c r="I285" s="78"/>
      <c r="J285" s="78"/>
      <c r="K285" s="78"/>
      <c r="L285" s="90"/>
    </row>
    <row r="286" spans="1:14" s="165" customFormat="1" x14ac:dyDescent="0.2">
      <c r="A286" s="225"/>
      <c r="B286" s="226"/>
      <c r="C286" s="227"/>
      <c r="D286" s="228"/>
      <c r="E286" s="229"/>
      <c r="F286" s="229"/>
      <c r="G286" s="230"/>
      <c r="H286" s="164"/>
      <c r="I286" s="164"/>
      <c r="J286" s="164"/>
      <c r="K286" s="164"/>
    </row>
    <row r="287" spans="1:14" s="45" customFormat="1" ht="13.5" thickBot="1" x14ac:dyDescent="0.25">
      <c r="A287" s="221"/>
      <c r="B287" s="223"/>
      <c r="C287" s="224"/>
      <c r="D287" s="224"/>
      <c r="M287" s="222"/>
      <c r="N287" s="222"/>
    </row>
    <row r="288" spans="1:14" s="143" customFormat="1" ht="13.5" thickBot="1" x14ac:dyDescent="0.25">
      <c r="A288" s="8" t="s">
        <v>15</v>
      </c>
      <c r="B288" s="8" t="s">
        <v>16</v>
      </c>
      <c r="C288" s="9" t="s">
        <v>8</v>
      </c>
      <c r="D288" s="10" t="s">
        <v>9</v>
      </c>
      <c r="E288" s="10"/>
      <c r="F288" s="360"/>
      <c r="G288" s="141"/>
      <c r="H288" s="142"/>
      <c r="I288" s="142"/>
      <c r="J288" s="142"/>
      <c r="K288" s="142"/>
    </row>
    <row r="289" spans="1:14" s="265" customFormat="1" ht="26.25" customHeight="1" thickBot="1" x14ac:dyDescent="0.25">
      <c r="A289" s="258" t="s">
        <v>257</v>
      </c>
      <c r="B289" s="259" t="s">
        <v>127</v>
      </c>
      <c r="C289" s="260">
        <f>C292</f>
        <v>6</v>
      </c>
      <c r="D289" s="261" t="s">
        <v>2</v>
      </c>
      <c r="E289" s="262"/>
      <c r="F289" s="359"/>
      <c r="G289" s="263"/>
      <c r="H289" s="264"/>
      <c r="I289" s="264"/>
      <c r="J289" s="264"/>
      <c r="K289" s="264"/>
    </row>
    <row r="290" spans="1:14" x14ac:dyDescent="0.2">
      <c r="A290" s="13"/>
      <c r="B290" s="14"/>
      <c r="C290" s="120"/>
      <c r="D290" s="50"/>
      <c r="E290" s="15"/>
      <c r="F290" s="72"/>
      <c r="G290" s="72"/>
      <c r="H290" s="119"/>
      <c r="I290" s="73"/>
      <c r="J290" s="73"/>
      <c r="K290" s="73"/>
      <c r="L290" s="81"/>
    </row>
    <row r="291" spans="1:14" s="92" customFormat="1" x14ac:dyDescent="0.2">
      <c r="A291" s="375" t="s">
        <v>61</v>
      </c>
      <c r="B291" s="88" t="s">
        <v>53</v>
      </c>
      <c r="C291" s="129" t="s">
        <v>52</v>
      </c>
      <c r="D291" s="68" t="s">
        <v>14</v>
      </c>
      <c r="E291" s="67"/>
      <c r="F291" s="178"/>
      <c r="G291" s="66"/>
      <c r="H291" s="12"/>
      <c r="I291" s="50"/>
      <c r="J291" s="50"/>
      <c r="K291" s="50"/>
      <c r="L291" s="97"/>
    </row>
    <row r="292" spans="1:14" s="20" customFormat="1" x14ac:dyDescent="0.2">
      <c r="A292" s="376"/>
      <c r="B292" s="16" t="s">
        <v>119</v>
      </c>
      <c r="C292" s="198">
        <v>6</v>
      </c>
      <c r="D292" s="199" t="s">
        <v>2</v>
      </c>
      <c r="E292" s="196"/>
      <c r="F292" s="96"/>
      <c r="G292" s="46"/>
      <c r="H292" s="128"/>
      <c r="I292" s="78"/>
      <c r="J292" s="78"/>
      <c r="K292" s="78"/>
      <c r="L292" s="90"/>
    </row>
    <row r="293" spans="1:14" s="20" customFormat="1" x14ac:dyDescent="0.2">
      <c r="A293" s="340"/>
      <c r="B293" s="285"/>
      <c r="C293" s="341"/>
      <c r="D293" s="342"/>
      <c r="E293" s="196"/>
      <c r="F293" s="96"/>
      <c r="G293" s="46"/>
      <c r="H293" s="128"/>
      <c r="I293" s="78"/>
      <c r="J293" s="78"/>
      <c r="K293" s="78"/>
      <c r="L293" s="197"/>
    </row>
    <row r="294" spans="1:14" s="165" customFormat="1" ht="13.5" thickBot="1" x14ac:dyDescent="0.25">
      <c r="A294" s="225"/>
      <c r="B294" s="226"/>
      <c r="C294" s="227"/>
      <c r="D294" s="228"/>
      <c r="E294" s="229"/>
      <c r="F294" s="229"/>
      <c r="G294" s="230"/>
      <c r="H294" s="164"/>
      <c r="I294" s="164"/>
      <c r="J294" s="164"/>
      <c r="K294" s="164"/>
    </row>
    <row r="295" spans="1:14" s="143" customFormat="1" ht="13.5" thickBot="1" x14ac:dyDescent="0.25">
      <c r="A295" s="8" t="s">
        <v>15</v>
      </c>
      <c r="B295" s="8" t="s">
        <v>16</v>
      </c>
      <c r="C295" s="9" t="s">
        <v>8</v>
      </c>
      <c r="D295" s="10" t="s">
        <v>9</v>
      </c>
      <c r="E295" s="10"/>
      <c r="F295" s="360"/>
      <c r="G295" s="141"/>
      <c r="H295" s="142"/>
      <c r="I295" s="142"/>
      <c r="J295" s="142"/>
      <c r="K295" s="142"/>
    </row>
    <row r="296" spans="1:14" s="265" customFormat="1" ht="26.25" customHeight="1" thickBot="1" x14ac:dyDescent="0.25">
      <c r="A296" s="258" t="s">
        <v>258</v>
      </c>
      <c r="B296" s="259" t="s">
        <v>129</v>
      </c>
      <c r="C296" s="260">
        <f>C299</f>
        <v>2</v>
      </c>
      <c r="D296" s="261" t="s">
        <v>2</v>
      </c>
      <c r="E296" s="262"/>
      <c r="F296" s="359"/>
      <c r="G296" s="263"/>
      <c r="H296" s="264"/>
      <c r="I296" s="264"/>
      <c r="J296" s="264"/>
      <c r="K296" s="264"/>
    </row>
    <row r="297" spans="1:14" x14ac:dyDescent="0.2">
      <c r="A297" s="13"/>
      <c r="B297" s="14"/>
      <c r="C297" s="120"/>
      <c r="D297" s="50"/>
      <c r="E297" s="15"/>
      <c r="F297" s="311"/>
      <c r="G297" s="72"/>
      <c r="H297" s="119"/>
      <c r="I297" s="73"/>
      <c r="J297" s="73"/>
      <c r="K297" s="73"/>
      <c r="L297" s="81"/>
    </row>
    <row r="298" spans="1:14" s="92" customFormat="1" x14ac:dyDescent="0.2">
      <c r="A298" s="375" t="s">
        <v>61</v>
      </c>
      <c r="B298" s="88" t="s">
        <v>53</v>
      </c>
      <c r="C298" s="129" t="s">
        <v>52</v>
      </c>
      <c r="D298" s="68" t="s">
        <v>14</v>
      </c>
      <c r="E298" s="67"/>
      <c r="F298" s="178"/>
      <c r="G298" s="66"/>
      <c r="H298" s="12"/>
      <c r="I298" s="50"/>
      <c r="J298" s="50"/>
      <c r="K298" s="50"/>
      <c r="L298" s="97"/>
    </row>
    <row r="299" spans="1:14" s="20" customFormat="1" x14ac:dyDescent="0.2">
      <c r="A299" s="376"/>
      <c r="B299" s="16" t="s">
        <v>119</v>
      </c>
      <c r="C299" s="198">
        <v>2</v>
      </c>
      <c r="D299" s="199" t="s">
        <v>2</v>
      </c>
      <c r="E299" s="196"/>
      <c r="F299" s="96"/>
      <c r="G299" s="46"/>
      <c r="H299" s="128"/>
      <c r="I299" s="78"/>
      <c r="J299" s="78"/>
      <c r="K299" s="78"/>
      <c r="L299" s="90"/>
    </row>
    <row r="300" spans="1:14" s="165" customFormat="1" x14ac:dyDescent="0.2">
      <c r="A300" s="225"/>
      <c r="B300" s="226"/>
      <c r="C300" s="227"/>
      <c r="D300" s="228"/>
      <c r="E300" s="229"/>
      <c r="F300" s="229"/>
      <c r="G300" s="230"/>
      <c r="H300" s="164"/>
      <c r="I300" s="164"/>
      <c r="J300" s="164"/>
      <c r="K300" s="164"/>
    </row>
    <row r="301" spans="1:14" s="45" customFormat="1" ht="13.5" thickBot="1" x14ac:dyDescent="0.25">
      <c r="A301" s="221"/>
      <c r="B301" s="223"/>
      <c r="C301" s="224"/>
      <c r="D301" s="224"/>
      <c r="M301" s="222"/>
      <c r="N301" s="222"/>
    </row>
    <row r="302" spans="1:14" s="143" customFormat="1" ht="13.5" thickBot="1" x14ac:dyDescent="0.25">
      <c r="A302" s="8" t="s">
        <v>15</v>
      </c>
      <c r="B302" s="8" t="s">
        <v>16</v>
      </c>
      <c r="C302" s="9" t="s">
        <v>8</v>
      </c>
      <c r="D302" s="10" t="s">
        <v>9</v>
      </c>
      <c r="E302" s="10"/>
      <c r="F302" s="360"/>
      <c r="G302" s="141"/>
      <c r="H302" s="142"/>
      <c r="I302" s="142"/>
      <c r="J302" s="142"/>
      <c r="K302" s="142"/>
    </row>
    <row r="303" spans="1:14" s="265" customFormat="1" ht="26.25" customHeight="1" thickBot="1" x14ac:dyDescent="0.25">
      <c r="A303" s="258" t="s">
        <v>259</v>
      </c>
      <c r="B303" s="259" t="s">
        <v>131</v>
      </c>
      <c r="C303" s="260">
        <f>C306</f>
        <v>21</v>
      </c>
      <c r="D303" s="261" t="s">
        <v>2</v>
      </c>
      <c r="E303" s="262"/>
      <c r="F303" s="359"/>
      <c r="G303" s="263"/>
      <c r="H303" s="264"/>
      <c r="I303" s="264"/>
      <c r="J303" s="264"/>
      <c r="K303" s="264"/>
    </row>
    <row r="304" spans="1:14" x14ac:dyDescent="0.2">
      <c r="A304" s="13"/>
      <c r="B304" s="14"/>
      <c r="C304" s="120"/>
      <c r="D304" s="50"/>
      <c r="E304" s="15"/>
      <c r="F304" s="311"/>
      <c r="G304" s="72"/>
      <c r="H304" s="119"/>
      <c r="I304" s="73"/>
      <c r="J304" s="73"/>
      <c r="K304" s="73"/>
      <c r="L304" s="81"/>
    </row>
    <row r="305" spans="1:14" s="92" customFormat="1" x14ac:dyDescent="0.2">
      <c r="A305" s="375" t="s">
        <v>61</v>
      </c>
      <c r="B305" s="88" t="s">
        <v>53</v>
      </c>
      <c r="C305" s="129" t="s">
        <v>52</v>
      </c>
      <c r="D305" s="68" t="s">
        <v>14</v>
      </c>
      <c r="E305" s="67"/>
      <c r="F305" s="178"/>
      <c r="G305" s="66"/>
      <c r="H305" s="12"/>
      <c r="I305" s="50"/>
      <c r="J305" s="50"/>
      <c r="K305" s="50"/>
      <c r="L305" s="97"/>
    </row>
    <row r="306" spans="1:14" s="20" customFormat="1" x14ac:dyDescent="0.2">
      <c r="A306" s="376"/>
      <c r="B306" s="16" t="s">
        <v>119</v>
      </c>
      <c r="C306" s="198">
        <v>21</v>
      </c>
      <c r="D306" s="199" t="s">
        <v>2</v>
      </c>
      <c r="E306" s="196"/>
      <c r="F306" s="96"/>
      <c r="G306" s="46"/>
      <c r="H306" s="128"/>
      <c r="I306" s="78"/>
      <c r="J306" s="78"/>
      <c r="K306" s="78"/>
      <c r="L306" s="90"/>
    </row>
    <row r="307" spans="1:14" s="165" customFormat="1" x14ac:dyDescent="0.2">
      <c r="A307" s="225"/>
      <c r="B307" s="226"/>
      <c r="C307" s="227"/>
      <c r="D307" s="228"/>
      <c r="E307" s="229"/>
      <c r="F307" s="229"/>
      <c r="G307" s="230"/>
      <c r="H307" s="164"/>
      <c r="I307" s="164"/>
      <c r="J307" s="164"/>
      <c r="K307" s="164"/>
    </row>
    <row r="308" spans="1:14" s="45" customFormat="1" ht="13.5" thickBot="1" x14ac:dyDescent="0.25">
      <c r="A308" s="221"/>
      <c r="B308" s="223"/>
      <c r="C308" s="224"/>
      <c r="D308" s="224"/>
      <c r="M308" s="222"/>
      <c r="N308" s="222"/>
    </row>
    <row r="309" spans="1:14" s="143" customFormat="1" ht="13.5" thickBot="1" x14ac:dyDescent="0.25">
      <c r="A309" s="8" t="s">
        <v>15</v>
      </c>
      <c r="B309" s="8" t="s">
        <v>16</v>
      </c>
      <c r="C309" s="9" t="s">
        <v>8</v>
      </c>
      <c r="D309" s="10" t="s">
        <v>9</v>
      </c>
      <c r="E309" s="10"/>
      <c r="F309" s="360"/>
      <c r="G309" s="141"/>
      <c r="H309" s="142"/>
      <c r="I309" s="142"/>
      <c r="J309" s="142"/>
      <c r="K309" s="142"/>
    </row>
    <row r="310" spans="1:14" s="265" customFormat="1" ht="26.25" thickBot="1" x14ac:dyDescent="0.25">
      <c r="A310" s="258" t="s">
        <v>260</v>
      </c>
      <c r="B310" s="259" t="s">
        <v>109</v>
      </c>
      <c r="C310" s="260">
        <f>C316</f>
        <v>432</v>
      </c>
      <c r="D310" s="261" t="s">
        <v>2</v>
      </c>
      <c r="E310" s="262"/>
      <c r="F310" s="359"/>
      <c r="G310" s="263"/>
      <c r="H310" s="264"/>
      <c r="I310" s="264"/>
      <c r="J310" s="264"/>
      <c r="K310" s="264"/>
    </row>
    <row r="311" spans="1:14" x14ac:dyDescent="0.2">
      <c r="A311" s="13"/>
      <c r="B311" s="14"/>
      <c r="C311" s="120"/>
      <c r="D311" s="50"/>
      <c r="E311" s="15"/>
      <c r="F311" s="72"/>
      <c r="G311" s="72"/>
      <c r="H311" s="119"/>
      <c r="I311" s="73"/>
      <c r="J311" s="73"/>
      <c r="K311" s="73"/>
      <c r="L311" s="81"/>
    </row>
    <row r="312" spans="1:14" s="92" customFormat="1" x14ac:dyDescent="0.2">
      <c r="A312" s="386" t="s">
        <v>61</v>
      </c>
      <c r="B312" s="88" t="s">
        <v>53</v>
      </c>
      <c r="C312" s="129" t="s">
        <v>52</v>
      </c>
      <c r="D312" s="68" t="s">
        <v>14</v>
      </c>
      <c r="E312" s="67"/>
      <c r="F312" s="178"/>
      <c r="G312" s="66"/>
      <c r="H312" s="12"/>
      <c r="I312" s="50"/>
      <c r="J312" s="50"/>
      <c r="K312" s="50"/>
      <c r="L312" s="97"/>
    </row>
    <row r="313" spans="1:14" s="20" customFormat="1" x14ac:dyDescent="0.2">
      <c r="A313" s="386"/>
      <c r="B313" s="16" t="s">
        <v>110</v>
      </c>
      <c r="C313" s="198">
        <v>394</v>
      </c>
      <c r="D313" s="199" t="s">
        <v>2</v>
      </c>
      <c r="E313" s="196"/>
      <c r="F313" s="96"/>
      <c r="G313" s="46"/>
      <c r="H313" s="128"/>
      <c r="I313" s="78"/>
      <c r="J313" s="78"/>
      <c r="K313" s="78"/>
      <c r="L313" s="90"/>
    </row>
    <row r="314" spans="1:14" s="20" customFormat="1" x14ac:dyDescent="0.2">
      <c r="A314" s="386"/>
      <c r="B314" s="16" t="s">
        <v>98</v>
      </c>
      <c r="C314" s="198">
        <f>C313*0.1</f>
        <v>39.400000000000006</v>
      </c>
      <c r="D314" s="199" t="s">
        <v>2</v>
      </c>
      <c r="E314" s="196"/>
      <c r="F314" s="96"/>
      <c r="G314" s="46"/>
      <c r="H314" s="128"/>
      <c r="I314" s="78"/>
      <c r="J314" s="78"/>
      <c r="K314" s="78"/>
      <c r="L314" s="197"/>
    </row>
    <row r="315" spans="1:14" s="20" customFormat="1" x14ac:dyDescent="0.2">
      <c r="A315" s="386"/>
      <c r="B315" s="16" t="s">
        <v>112</v>
      </c>
      <c r="C315" s="198">
        <f>ROUND((C313+C314)/3,0)</f>
        <v>144</v>
      </c>
      <c r="D315" s="199" t="s">
        <v>14</v>
      </c>
      <c r="E315" s="196"/>
      <c r="F315" s="96"/>
      <c r="G315" s="46"/>
      <c r="H315" s="128"/>
      <c r="I315" s="78"/>
      <c r="J315" s="78"/>
      <c r="K315" s="78"/>
      <c r="L315" s="197"/>
    </row>
    <row r="316" spans="1:14" s="20" customFormat="1" x14ac:dyDescent="0.2">
      <c r="A316" s="386"/>
      <c r="B316" s="18" t="s">
        <v>118</v>
      </c>
      <c r="C316" s="89">
        <f>C315*3</f>
        <v>432</v>
      </c>
      <c r="D316" s="87" t="s">
        <v>2</v>
      </c>
      <c r="E316" s="196"/>
      <c r="F316" s="96"/>
      <c r="G316" s="46"/>
      <c r="H316" s="128"/>
      <c r="I316" s="78"/>
      <c r="J316" s="78"/>
      <c r="K316" s="78"/>
      <c r="L316" s="197"/>
    </row>
    <row r="317" spans="1:14" s="165" customFormat="1" x14ac:dyDescent="0.2">
      <c r="A317" s="225"/>
      <c r="B317" s="226"/>
      <c r="C317" s="227"/>
      <c r="D317" s="228"/>
      <c r="E317" s="229"/>
      <c r="F317" s="229"/>
      <c r="G317" s="230"/>
      <c r="H317" s="164"/>
      <c r="I317" s="164"/>
      <c r="J317" s="164"/>
      <c r="K317" s="164"/>
    </row>
    <row r="318" spans="1:14" s="165" customFormat="1" ht="13.5" thickBot="1" x14ac:dyDescent="0.25">
      <c r="A318" s="225"/>
      <c r="B318" s="226"/>
      <c r="C318" s="227"/>
      <c r="D318" s="228"/>
      <c r="E318" s="229"/>
      <c r="F318" s="229"/>
      <c r="G318" s="230"/>
      <c r="H318" s="164"/>
      <c r="I318" s="164"/>
      <c r="J318" s="164"/>
      <c r="K318" s="164"/>
    </row>
    <row r="319" spans="1:14" s="143" customFormat="1" ht="13.5" thickBot="1" x14ac:dyDescent="0.25">
      <c r="A319" s="8" t="s">
        <v>15</v>
      </c>
      <c r="B319" s="8" t="s">
        <v>16</v>
      </c>
      <c r="C319" s="9" t="s">
        <v>8</v>
      </c>
      <c r="D319" s="10" t="s">
        <v>9</v>
      </c>
      <c r="E319" s="10"/>
      <c r="F319" s="360"/>
      <c r="G319" s="230"/>
      <c r="H319" s="142"/>
      <c r="I319" s="142"/>
      <c r="J319" s="142"/>
      <c r="K319" s="142"/>
    </row>
    <row r="320" spans="1:14" s="269" customFormat="1" ht="34.5" customHeight="1" thickBot="1" x14ac:dyDescent="0.25">
      <c r="A320" s="258" t="s">
        <v>261</v>
      </c>
      <c r="B320" s="266" t="s">
        <v>114</v>
      </c>
      <c r="C320" s="260">
        <f>C325</f>
        <v>155.1</v>
      </c>
      <c r="D320" s="261" t="s">
        <v>2</v>
      </c>
      <c r="E320" s="262"/>
      <c r="F320" s="359"/>
      <c r="G320" s="267"/>
      <c r="H320" s="268"/>
      <c r="I320" s="268"/>
      <c r="J320" s="268"/>
      <c r="K320" s="268"/>
    </row>
    <row r="321" spans="1:12" x14ac:dyDescent="0.2">
      <c r="A321" s="13"/>
      <c r="B321" s="14"/>
      <c r="C321" s="120"/>
      <c r="D321" s="50"/>
      <c r="E321" s="15"/>
      <c r="F321" s="311"/>
      <c r="G321" s="72"/>
      <c r="H321" s="119"/>
      <c r="I321" s="73"/>
      <c r="J321" s="73"/>
      <c r="K321" s="73"/>
      <c r="L321" s="81"/>
    </row>
    <row r="322" spans="1:12" s="92" customFormat="1" x14ac:dyDescent="0.2">
      <c r="A322" s="375" t="s">
        <v>61</v>
      </c>
      <c r="B322" s="88" t="s">
        <v>53</v>
      </c>
      <c r="C322" s="129" t="s">
        <v>52</v>
      </c>
      <c r="D322" s="68" t="s">
        <v>14</v>
      </c>
      <c r="E322" s="67"/>
      <c r="F322" s="178"/>
      <c r="G322" s="66"/>
      <c r="H322" s="12"/>
      <c r="I322" s="50"/>
      <c r="J322" s="50"/>
      <c r="K322" s="50"/>
      <c r="L322" s="97"/>
    </row>
    <row r="323" spans="1:12" s="20" customFormat="1" x14ac:dyDescent="0.2">
      <c r="A323" s="387"/>
      <c r="B323" s="16" t="s">
        <v>111</v>
      </c>
      <c r="C323" s="198">
        <v>141</v>
      </c>
      <c r="D323" s="199" t="s">
        <v>2</v>
      </c>
      <c r="E323" s="196"/>
      <c r="F323" s="96"/>
      <c r="G323" s="46"/>
      <c r="H323" s="128"/>
      <c r="I323" s="78"/>
      <c r="J323" s="78"/>
      <c r="K323" s="78"/>
      <c r="L323" s="197"/>
    </row>
    <row r="324" spans="1:12" s="20" customFormat="1" x14ac:dyDescent="0.2">
      <c r="A324" s="387"/>
      <c r="B324" s="16" t="s">
        <v>98</v>
      </c>
      <c r="C324" s="198">
        <f>C323*0.1</f>
        <v>14.100000000000001</v>
      </c>
      <c r="D324" s="199" t="s">
        <v>2</v>
      </c>
      <c r="E324" s="196"/>
      <c r="F324" s="96"/>
      <c r="G324" s="46"/>
      <c r="H324" s="128"/>
      <c r="I324" s="78"/>
      <c r="J324" s="78"/>
      <c r="K324" s="78"/>
      <c r="L324" s="197"/>
    </row>
    <row r="325" spans="1:12" s="20" customFormat="1" x14ac:dyDescent="0.2">
      <c r="A325" s="376"/>
      <c r="B325" s="18" t="s">
        <v>117</v>
      </c>
      <c r="C325" s="89">
        <f>C323+C324</f>
        <v>155.1</v>
      </c>
      <c r="D325" s="87" t="s">
        <v>2</v>
      </c>
      <c r="E325" s="196"/>
      <c r="F325" s="96"/>
      <c r="G325" s="46"/>
      <c r="H325" s="128"/>
      <c r="I325" s="78"/>
      <c r="J325" s="78"/>
      <c r="K325" s="78"/>
      <c r="L325" s="197"/>
    </row>
    <row r="326" spans="1:12" s="143" customFormat="1" x14ac:dyDescent="0.2">
      <c r="A326" s="144"/>
      <c r="B326" s="145"/>
      <c r="C326" s="146"/>
      <c r="D326" s="147"/>
      <c r="E326" s="148"/>
      <c r="F326" s="229"/>
      <c r="G326" s="141"/>
      <c r="H326" s="142"/>
      <c r="I326" s="142"/>
      <c r="J326" s="142"/>
      <c r="K326" s="142"/>
    </row>
    <row r="327" spans="1:12" s="165" customFormat="1" ht="13.5" thickBot="1" x14ac:dyDescent="0.25">
      <c r="A327" s="225"/>
      <c r="B327" s="226"/>
      <c r="C327" s="227"/>
      <c r="D327" s="228"/>
      <c r="E327" s="229"/>
      <c r="F327" s="229"/>
      <c r="G327" s="230"/>
      <c r="H327" s="164"/>
      <c r="I327" s="164"/>
      <c r="J327" s="164"/>
      <c r="K327" s="164"/>
    </row>
    <row r="328" spans="1:12" s="143" customFormat="1" ht="13.5" thickBot="1" x14ac:dyDescent="0.25">
      <c r="A328" s="8" t="s">
        <v>15</v>
      </c>
      <c r="B328" s="8" t="s">
        <v>16</v>
      </c>
      <c r="C328" s="9" t="s">
        <v>8</v>
      </c>
      <c r="D328" s="10" t="s">
        <v>9</v>
      </c>
      <c r="E328" s="10"/>
      <c r="F328" s="360"/>
      <c r="G328" s="141"/>
      <c r="H328" s="142"/>
      <c r="I328" s="142"/>
      <c r="J328" s="142"/>
      <c r="K328" s="142"/>
    </row>
    <row r="329" spans="1:12" s="265" customFormat="1" ht="34.5" customHeight="1" thickBot="1" x14ac:dyDescent="0.25">
      <c r="A329" s="258" t="s">
        <v>262</v>
      </c>
      <c r="B329" s="259" t="s">
        <v>116</v>
      </c>
      <c r="C329" s="260">
        <f>C334</f>
        <v>27.72</v>
      </c>
      <c r="D329" s="261" t="s">
        <v>2</v>
      </c>
      <c r="E329" s="262"/>
      <c r="F329" s="359"/>
      <c r="G329" s="263"/>
      <c r="H329" s="264"/>
      <c r="I329" s="264"/>
      <c r="J329" s="264"/>
      <c r="K329" s="264"/>
    </row>
    <row r="330" spans="1:12" x14ac:dyDescent="0.2">
      <c r="A330" s="13"/>
      <c r="B330" s="14"/>
      <c r="C330" s="120"/>
      <c r="D330" s="50"/>
      <c r="E330" s="15"/>
      <c r="F330" s="311"/>
      <c r="G330" s="72"/>
      <c r="H330" s="119"/>
      <c r="I330" s="73"/>
      <c r="J330" s="73"/>
      <c r="K330" s="73"/>
      <c r="L330" s="81"/>
    </row>
    <row r="331" spans="1:12" s="92" customFormat="1" x14ac:dyDescent="0.2">
      <c r="A331" s="375" t="s">
        <v>61</v>
      </c>
      <c r="B331" s="88" t="s">
        <v>53</v>
      </c>
      <c r="C331" s="129" t="s">
        <v>52</v>
      </c>
      <c r="D331" s="68" t="s">
        <v>14</v>
      </c>
      <c r="E331" s="67"/>
      <c r="F331" s="178"/>
      <c r="G331" s="66"/>
      <c r="H331" s="12"/>
      <c r="I331" s="50"/>
      <c r="J331" s="50"/>
      <c r="K331" s="50"/>
      <c r="L331" s="97"/>
    </row>
    <row r="332" spans="1:12" s="20" customFormat="1" x14ac:dyDescent="0.2">
      <c r="A332" s="387"/>
      <c r="B332" s="16" t="s">
        <v>111</v>
      </c>
      <c r="C332" s="198">
        <v>25.2</v>
      </c>
      <c r="D332" s="199" t="s">
        <v>2</v>
      </c>
      <c r="E332" s="196"/>
      <c r="F332" s="96"/>
      <c r="G332" s="46"/>
      <c r="H332" s="128"/>
      <c r="I332" s="78"/>
      <c r="J332" s="78"/>
      <c r="K332" s="78"/>
      <c r="L332" s="197"/>
    </row>
    <row r="333" spans="1:12" s="20" customFormat="1" x14ac:dyDescent="0.2">
      <c r="A333" s="387"/>
      <c r="B333" s="16" t="s">
        <v>216</v>
      </c>
      <c r="C333" s="198">
        <f>C332*0.1</f>
        <v>2.52</v>
      </c>
      <c r="D333" s="199" t="s">
        <v>2</v>
      </c>
      <c r="E333" s="196"/>
      <c r="F333" s="96"/>
      <c r="G333" s="46"/>
      <c r="H333" s="128"/>
      <c r="I333" s="78"/>
      <c r="J333" s="78"/>
      <c r="K333" s="78"/>
      <c r="L333" s="197"/>
    </row>
    <row r="334" spans="1:12" s="20" customFormat="1" x14ac:dyDescent="0.2">
      <c r="A334" s="376"/>
      <c r="B334" s="18" t="s">
        <v>117</v>
      </c>
      <c r="C334" s="89">
        <f>C332+C333</f>
        <v>27.72</v>
      </c>
      <c r="D334" s="87" t="s">
        <v>2</v>
      </c>
      <c r="E334" s="196"/>
      <c r="F334" s="96"/>
      <c r="G334" s="46"/>
      <c r="H334" s="128"/>
      <c r="I334" s="78"/>
      <c r="J334" s="78"/>
      <c r="K334" s="78"/>
      <c r="L334" s="197"/>
    </row>
    <row r="335" spans="1:12" s="20" customFormat="1" x14ac:dyDescent="0.2">
      <c r="A335" s="340"/>
      <c r="B335" s="343"/>
      <c r="C335" s="344"/>
      <c r="D335" s="345"/>
      <c r="E335" s="196"/>
      <c r="F335" s="96"/>
      <c r="G335" s="46"/>
      <c r="H335" s="128"/>
      <c r="I335" s="78"/>
      <c r="J335" s="78"/>
      <c r="K335" s="78"/>
      <c r="L335" s="197"/>
    </row>
    <row r="336" spans="1:12" s="143" customFormat="1" ht="13.5" thickBot="1" x14ac:dyDescent="0.25">
      <c r="A336" s="144"/>
      <c r="B336" s="145"/>
      <c r="C336" s="146"/>
      <c r="D336" s="147"/>
      <c r="E336" s="148"/>
      <c r="F336" s="229"/>
      <c r="G336" s="141"/>
      <c r="H336" s="142"/>
      <c r="I336" s="142"/>
      <c r="J336" s="142"/>
      <c r="K336" s="142"/>
    </row>
    <row r="337" spans="1:12" s="143" customFormat="1" ht="13.5" thickBot="1" x14ac:dyDescent="0.25">
      <c r="A337" s="8" t="s">
        <v>15</v>
      </c>
      <c r="B337" s="8" t="s">
        <v>16</v>
      </c>
      <c r="C337" s="9" t="s">
        <v>8</v>
      </c>
      <c r="D337" s="10" t="s">
        <v>9</v>
      </c>
      <c r="E337" s="10"/>
      <c r="F337" s="360"/>
      <c r="G337" s="141"/>
      <c r="H337" s="142"/>
      <c r="I337" s="142"/>
      <c r="J337" s="142"/>
      <c r="K337" s="142"/>
    </row>
    <row r="338" spans="1:12" s="176" customFormat="1" ht="90" customHeight="1" thickBot="1" x14ac:dyDescent="0.25">
      <c r="A338" s="258" t="s">
        <v>59</v>
      </c>
      <c r="B338" s="259" t="s">
        <v>60</v>
      </c>
      <c r="C338" s="260" t="s">
        <v>14</v>
      </c>
      <c r="D338" s="261">
        <f>C343</f>
        <v>402</v>
      </c>
      <c r="E338" s="262"/>
      <c r="F338" s="359"/>
      <c r="G338" s="263"/>
      <c r="H338" s="264"/>
      <c r="I338" s="264"/>
      <c r="J338" s="264"/>
      <c r="K338" s="264"/>
      <c r="L338" s="265"/>
    </row>
    <row r="339" spans="1:12" s="143" customFormat="1" x14ac:dyDescent="0.2">
      <c r="A339" s="144"/>
      <c r="B339" s="145"/>
      <c r="C339" s="146"/>
      <c r="D339" s="147"/>
      <c r="E339" s="148"/>
      <c r="F339" s="148"/>
      <c r="G339" s="141"/>
      <c r="H339" s="142"/>
      <c r="I339" s="142"/>
      <c r="J339" s="142"/>
      <c r="K339" s="142"/>
    </row>
    <row r="340" spans="1:12" s="143" customFormat="1" x14ac:dyDescent="0.2">
      <c r="A340" s="377" t="s">
        <v>61</v>
      </c>
      <c r="B340" s="149" t="s">
        <v>64</v>
      </c>
      <c r="C340" s="150">
        <v>58</v>
      </c>
      <c r="D340" s="151" t="s">
        <v>14</v>
      </c>
      <c r="E340" s="148"/>
      <c r="F340" s="148"/>
      <c r="G340" s="141"/>
      <c r="H340" s="142"/>
      <c r="I340" s="142"/>
      <c r="J340" s="142"/>
      <c r="K340" s="142"/>
    </row>
    <row r="341" spans="1:12" s="143" customFormat="1" x14ac:dyDescent="0.2">
      <c r="A341" s="377"/>
      <c r="B341" s="149" t="s">
        <v>65</v>
      </c>
      <c r="C341" s="150">
        <v>76</v>
      </c>
      <c r="D341" s="151" t="s">
        <v>14</v>
      </c>
      <c r="E341" s="148"/>
      <c r="F341" s="148"/>
      <c r="G341" s="141"/>
      <c r="H341" s="142"/>
      <c r="I341" s="142"/>
      <c r="J341" s="142"/>
      <c r="K341" s="142"/>
    </row>
    <row r="342" spans="1:12" s="143" customFormat="1" x14ac:dyDescent="0.2">
      <c r="A342" s="377"/>
      <c r="B342" s="149" t="s">
        <v>66</v>
      </c>
      <c r="C342" s="150">
        <v>3</v>
      </c>
      <c r="D342" s="151" t="s">
        <v>14</v>
      </c>
      <c r="E342" s="148"/>
      <c r="F342" s="148"/>
      <c r="G342" s="141"/>
      <c r="H342" s="142"/>
      <c r="I342" s="142"/>
      <c r="J342" s="142"/>
      <c r="K342" s="142"/>
    </row>
    <row r="343" spans="1:12" s="143" customFormat="1" x14ac:dyDescent="0.2">
      <c r="A343" s="377"/>
      <c r="B343" s="149" t="s">
        <v>67</v>
      </c>
      <c r="C343" s="152">
        <f>C342*(C340+C341)</f>
        <v>402</v>
      </c>
      <c r="D343" s="153" t="s">
        <v>14</v>
      </c>
      <c r="E343" s="148"/>
      <c r="F343" s="148"/>
      <c r="G343" s="141"/>
      <c r="H343" s="142"/>
      <c r="I343" s="142"/>
      <c r="J343" s="142"/>
      <c r="K343" s="142"/>
    </row>
    <row r="344" spans="1:12" s="143" customFormat="1" x14ac:dyDescent="0.2">
      <c r="A344" s="346"/>
      <c r="B344" s="226"/>
      <c r="C344" s="227"/>
      <c r="D344" s="347"/>
      <c r="E344" s="148"/>
      <c r="F344" s="148"/>
      <c r="G344" s="141"/>
      <c r="H344" s="142"/>
      <c r="I344" s="142"/>
      <c r="J344" s="142"/>
      <c r="K344" s="142"/>
    </row>
    <row r="345" spans="1:12" s="143" customFormat="1" ht="13.5" thickBot="1" x14ac:dyDescent="0.25">
      <c r="A345" s="144"/>
      <c r="B345" s="145"/>
      <c r="C345" s="146"/>
      <c r="D345" s="147"/>
      <c r="E345" s="148"/>
      <c r="F345" s="148"/>
      <c r="G345" s="141"/>
      <c r="H345" s="142"/>
      <c r="I345" s="142"/>
      <c r="J345" s="142"/>
      <c r="K345" s="142"/>
    </row>
    <row r="346" spans="1:12" s="143" customFormat="1" ht="13.5" thickBot="1" x14ac:dyDescent="0.25">
      <c r="A346" s="8" t="s">
        <v>15</v>
      </c>
      <c r="B346" s="8" t="s">
        <v>16</v>
      </c>
      <c r="C346" s="9" t="s">
        <v>8</v>
      </c>
      <c r="D346" s="10" t="s">
        <v>9</v>
      </c>
      <c r="E346" s="10"/>
      <c r="F346" s="140"/>
      <c r="G346" s="141"/>
      <c r="H346" s="142"/>
      <c r="I346" s="142"/>
      <c r="J346" s="142"/>
      <c r="K346" s="142"/>
    </row>
    <row r="347" spans="1:12" s="265" customFormat="1" ht="13.5" thickBot="1" x14ac:dyDescent="0.25">
      <c r="A347" s="270" t="s">
        <v>263</v>
      </c>
      <c r="B347" s="259" t="s">
        <v>81</v>
      </c>
      <c r="C347" s="260" t="s">
        <v>2</v>
      </c>
      <c r="D347" s="261">
        <f>F352</f>
        <v>268</v>
      </c>
      <c r="E347" s="262"/>
      <c r="F347" s="262"/>
      <c r="G347" s="263"/>
      <c r="H347" s="264"/>
      <c r="I347" s="264"/>
      <c r="J347" s="264"/>
      <c r="K347" s="264"/>
    </row>
    <row r="348" spans="1:12" s="143" customFormat="1" x14ac:dyDescent="0.2">
      <c r="A348" s="154"/>
      <c r="B348" s="155"/>
      <c r="C348" s="156"/>
      <c r="D348" s="157"/>
      <c r="E348" s="158"/>
      <c r="F348" s="158"/>
      <c r="G348" s="141"/>
      <c r="H348" s="142"/>
      <c r="I348" s="142"/>
      <c r="J348" s="142"/>
      <c r="K348" s="142"/>
    </row>
    <row r="349" spans="1:12" s="143" customFormat="1" x14ac:dyDescent="0.2">
      <c r="A349" s="377" t="s">
        <v>61</v>
      </c>
      <c r="B349" s="149"/>
      <c r="C349" s="152" t="s">
        <v>52</v>
      </c>
      <c r="D349" s="151" t="s">
        <v>10</v>
      </c>
      <c r="E349" s="159" t="s">
        <v>68</v>
      </c>
      <c r="F349" s="159"/>
      <c r="G349" s="141"/>
      <c r="H349" s="142"/>
      <c r="I349" s="142"/>
      <c r="J349" s="142"/>
      <c r="K349" s="142"/>
    </row>
    <row r="350" spans="1:12" s="143" customFormat="1" x14ac:dyDescent="0.2">
      <c r="A350" s="377"/>
      <c r="B350" s="149" t="s">
        <v>64</v>
      </c>
      <c r="C350" s="150">
        <v>58</v>
      </c>
      <c r="D350" s="151" t="s">
        <v>14</v>
      </c>
      <c r="E350" s="159">
        <v>2</v>
      </c>
      <c r="F350" s="159">
        <f>C350*E350</f>
        <v>116</v>
      </c>
      <c r="G350" s="141"/>
      <c r="H350" s="142"/>
      <c r="I350" s="142"/>
      <c r="J350" s="142"/>
      <c r="K350" s="142"/>
    </row>
    <row r="351" spans="1:12" s="143" customFormat="1" x14ac:dyDescent="0.2">
      <c r="A351" s="377"/>
      <c r="B351" s="149" t="s">
        <v>65</v>
      </c>
      <c r="C351" s="150">
        <v>76</v>
      </c>
      <c r="D351" s="151" t="s">
        <v>14</v>
      </c>
      <c r="E351" s="159">
        <v>2</v>
      </c>
      <c r="F351" s="159">
        <f>C351*E351</f>
        <v>152</v>
      </c>
      <c r="G351" s="141"/>
      <c r="H351" s="142"/>
      <c r="I351" s="142"/>
      <c r="J351" s="142"/>
      <c r="K351" s="142"/>
    </row>
    <row r="352" spans="1:12" s="143" customFormat="1" x14ac:dyDescent="0.2">
      <c r="A352" s="377"/>
      <c r="B352" s="149" t="s">
        <v>132</v>
      </c>
      <c r="C352" s="152">
        <f>SUM(C350:C351)</f>
        <v>134</v>
      </c>
      <c r="D352" s="153" t="s">
        <v>14</v>
      </c>
      <c r="E352" s="159"/>
      <c r="F352" s="159">
        <f>SUM(F350:F351)</f>
        <v>268</v>
      </c>
      <c r="G352" s="141"/>
      <c r="H352" s="142"/>
      <c r="I352" s="142"/>
      <c r="J352" s="142"/>
      <c r="K352" s="142"/>
    </row>
    <row r="353" spans="1:24" s="143" customFormat="1" x14ac:dyDescent="0.2">
      <c r="A353" s="144"/>
      <c r="B353" s="145"/>
      <c r="C353" s="146"/>
      <c r="D353" s="147"/>
      <c r="E353" s="148"/>
      <c r="F353" s="148"/>
      <c r="G353" s="141"/>
      <c r="H353" s="142"/>
      <c r="I353" s="142"/>
      <c r="J353" s="142"/>
      <c r="K353" s="142"/>
    </row>
    <row r="354" spans="1:24" s="143" customFormat="1" ht="13.5" thickBot="1" x14ac:dyDescent="0.25">
      <c r="A354" s="144"/>
      <c r="B354" s="145"/>
      <c r="C354" s="146"/>
      <c r="D354" s="147"/>
      <c r="E354" s="148"/>
      <c r="F354" s="148"/>
      <c r="G354" s="141"/>
      <c r="H354" s="142"/>
      <c r="I354" s="142"/>
      <c r="J354" s="142"/>
      <c r="K354" s="142"/>
    </row>
    <row r="355" spans="1:24" s="143" customFormat="1" ht="13.5" thickBot="1" x14ac:dyDescent="0.25">
      <c r="A355" s="8" t="s">
        <v>15</v>
      </c>
      <c r="B355" s="8" t="s">
        <v>16</v>
      </c>
      <c r="C355" s="9" t="s">
        <v>8</v>
      </c>
      <c r="D355" s="10" t="s">
        <v>9</v>
      </c>
      <c r="E355" s="140"/>
      <c r="F355" s="360"/>
      <c r="G355" s="141"/>
      <c r="H355" s="142"/>
      <c r="I355" s="142"/>
      <c r="J355" s="142"/>
      <c r="K355" s="142"/>
    </row>
    <row r="356" spans="1:24" s="265" customFormat="1" ht="51.75" thickBot="1" x14ac:dyDescent="0.25">
      <c r="A356" s="270" t="s">
        <v>266</v>
      </c>
      <c r="B356" s="259" t="s">
        <v>267</v>
      </c>
      <c r="C356" s="260">
        <f>C358</f>
        <v>3</v>
      </c>
      <c r="D356" s="261" t="s">
        <v>8</v>
      </c>
      <c r="E356" s="262"/>
      <c r="F356" s="359"/>
      <c r="G356" s="263"/>
      <c r="H356" s="264"/>
      <c r="I356" s="264"/>
      <c r="J356" s="264"/>
      <c r="K356" s="264"/>
    </row>
    <row r="357" spans="1:24" s="143" customFormat="1" x14ac:dyDescent="0.2">
      <c r="A357" s="144"/>
      <c r="B357" s="160"/>
      <c r="C357" s="161"/>
      <c r="D357" s="147"/>
      <c r="E357" s="148"/>
      <c r="F357" s="148"/>
      <c r="G357" s="141"/>
      <c r="H357" s="142"/>
      <c r="I357" s="142"/>
      <c r="J357" s="142"/>
      <c r="K357" s="142"/>
    </row>
    <row r="358" spans="1:24" s="143" customFormat="1" x14ac:dyDescent="0.2">
      <c r="A358" s="144"/>
      <c r="B358" s="162" t="s">
        <v>69</v>
      </c>
      <c r="C358" s="163">
        <v>3</v>
      </c>
      <c r="D358" s="151" t="s">
        <v>70</v>
      </c>
      <c r="E358" s="148"/>
      <c r="F358" s="148"/>
      <c r="G358" s="141"/>
      <c r="H358" s="142"/>
      <c r="I358" s="142"/>
      <c r="J358" s="142"/>
      <c r="K358" s="142"/>
    </row>
    <row r="359" spans="1:24" s="143" customFormat="1" x14ac:dyDescent="0.2">
      <c r="A359" s="144"/>
      <c r="B359" s="348"/>
      <c r="C359" s="349"/>
      <c r="D359" s="228"/>
      <c r="E359" s="148"/>
      <c r="F359" s="148"/>
      <c r="G359" s="141"/>
      <c r="H359" s="142"/>
      <c r="I359" s="142"/>
      <c r="J359" s="142"/>
      <c r="K359" s="142"/>
    </row>
    <row r="360" spans="1:24" s="143" customFormat="1" ht="13.5" thickBot="1" x14ac:dyDescent="0.25">
      <c r="A360" s="166"/>
      <c r="B360" s="167"/>
      <c r="C360" s="168"/>
      <c r="D360" s="169"/>
      <c r="E360" s="148"/>
      <c r="F360" s="148"/>
      <c r="G360" s="141"/>
      <c r="H360" s="164"/>
      <c r="I360" s="164"/>
      <c r="J360" s="164"/>
      <c r="K360" s="164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</row>
    <row r="361" spans="1:24" s="143" customFormat="1" ht="13.5" thickBot="1" x14ac:dyDescent="0.25">
      <c r="A361" s="8" t="s">
        <v>15</v>
      </c>
      <c r="B361" s="8" t="s">
        <v>16</v>
      </c>
      <c r="C361" s="9" t="s">
        <v>8</v>
      </c>
      <c r="D361" s="10" t="s">
        <v>9</v>
      </c>
      <c r="E361" s="10"/>
      <c r="F361" s="360"/>
      <c r="G361" s="141"/>
      <c r="H361" s="142"/>
      <c r="I361" s="142"/>
      <c r="J361" s="142"/>
      <c r="K361" s="142"/>
    </row>
    <row r="362" spans="1:24" s="176" customFormat="1" ht="26.25" thickBot="1" x14ac:dyDescent="0.25">
      <c r="A362" s="270" t="s">
        <v>157</v>
      </c>
      <c r="B362" s="259" t="s">
        <v>82</v>
      </c>
      <c r="C362" s="260">
        <f>C364</f>
        <v>41</v>
      </c>
      <c r="D362" s="261" t="s">
        <v>8</v>
      </c>
      <c r="E362" s="262">
        <f>C371</f>
        <v>1411.2133333333334</v>
      </c>
      <c r="F362" s="359"/>
      <c r="G362" s="263"/>
      <c r="H362" s="271"/>
      <c r="I362" s="271"/>
      <c r="J362" s="271"/>
      <c r="K362" s="271"/>
      <c r="L362" s="27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2"/>
      <c r="X362" s="182"/>
    </row>
    <row r="363" spans="1:24" s="143" customFormat="1" x14ac:dyDescent="0.2">
      <c r="A363" s="144"/>
      <c r="B363" s="160"/>
      <c r="C363" s="161"/>
      <c r="D363" s="147"/>
      <c r="E363" s="148"/>
      <c r="F363" s="148"/>
      <c r="G363" s="141"/>
      <c r="H363" s="164"/>
      <c r="I363" s="164"/>
      <c r="J363" s="164"/>
      <c r="K363" s="164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</row>
    <row r="364" spans="1:24" s="143" customFormat="1" x14ac:dyDescent="0.2">
      <c r="A364" s="350" t="s">
        <v>61</v>
      </c>
      <c r="B364" s="162" t="s">
        <v>87</v>
      </c>
      <c r="C364" s="183">
        <v>41</v>
      </c>
      <c r="D364" s="170" t="s">
        <v>10</v>
      </c>
      <c r="E364" s="148"/>
      <c r="F364" s="148"/>
      <c r="G364" s="141"/>
      <c r="H364" s="164"/>
      <c r="I364" s="164"/>
      <c r="J364" s="164"/>
      <c r="K364" s="164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</row>
    <row r="365" spans="1:24" x14ac:dyDescent="0.2">
      <c r="A365" s="119"/>
      <c r="B365" s="119"/>
      <c r="C365" s="123"/>
      <c r="D365" s="124"/>
      <c r="E365" s="124"/>
      <c r="F365" s="124"/>
      <c r="G365" s="124"/>
      <c r="H365" s="124"/>
      <c r="I365" s="74"/>
      <c r="J365" s="72"/>
      <c r="K365" s="72"/>
      <c r="L365" s="72"/>
    </row>
    <row r="366" spans="1:24" s="20" customFormat="1" x14ac:dyDescent="0.2">
      <c r="A366" s="82"/>
      <c r="B366" s="379" t="s">
        <v>12</v>
      </c>
      <c r="C366" s="379" t="s">
        <v>11</v>
      </c>
      <c r="D366" s="82"/>
      <c r="E366" s="82"/>
      <c r="F366" s="82"/>
      <c r="G366" s="82"/>
      <c r="H366" s="98"/>
      <c r="I366" s="79"/>
      <c r="J366" s="78"/>
      <c r="K366" s="78"/>
      <c r="L366" s="78"/>
    </row>
    <row r="367" spans="1:24" x14ac:dyDescent="0.2">
      <c r="A367" s="82"/>
      <c r="B367" s="380"/>
      <c r="C367" s="380"/>
      <c r="D367" s="82"/>
      <c r="E367" s="82"/>
      <c r="F367" s="82"/>
      <c r="G367" s="82"/>
      <c r="H367" s="98"/>
      <c r="I367" s="74"/>
      <c r="J367" s="72"/>
      <c r="K367" s="72"/>
      <c r="L367" s="81"/>
    </row>
    <row r="368" spans="1:24" x14ac:dyDescent="0.2">
      <c r="A368" s="82"/>
      <c r="B368" s="102" t="s">
        <v>217</v>
      </c>
      <c r="C368" s="103">
        <v>1630</v>
      </c>
      <c r="D368" s="82"/>
      <c r="E368" s="82"/>
      <c r="F368" s="82"/>
      <c r="G368" s="82"/>
      <c r="H368" s="98"/>
      <c r="I368" s="85"/>
      <c r="J368" s="86"/>
      <c r="K368" s="72"/>
      <c r="L368" s="99"/>
    </row>
    <row r="369" spans="1:24" x14ac:dyDescent="0.2">
      <c r="A369" s="126"/>
      <c r="B369" s="102" t="s">
        <v>218</v>
      </c>
      <c r="C369" s="103">
        <v>1239.8399999999999</v>
      </c>
      <c r="D369" s="126"/>
      <c r="E369" s="126"/>
      <c r="F369" s="126"/>
      <c r="G369" s="126"/>
      <c r="H369" s="122"/>
      <c r="L369" s="64"/>
    </row>
    <row r="370" spans="1:24" x14ac:dyDescent="0.2">
      <c r="A370" s="127"/>
      <c r="B370" s="102" t="s">
        <v>219</v>
      </c>
      <c r="C370" s="107">
        <v>1363.8</v>
      </c>
      <c r="D370" s="127"/>
      <c r="E370" s="127"/>
      <c r="F370" s="127"/>
      <c r="G370" s="127"/>
      <c r="H370" s="121"/>
      <c r="I370" s="79"/>
      <c r="J370" s="78"/>
      <c r="K370" s="78"/>
      <c r="L370" s="78"/>
    </row>
    <row r="371" spans="1:24" x14ac:dyDescent="0.2">
      <c r="B371" s="125" t="s">
        <v>40</v>
      </c>
      <c r="C371" s="362">
        <f>(C368+C369+C370)/3</f>
        <v>1411.2133333333334</v>
      </c>
      <c r="H371" s="73"/>
    </row>
    <row r="372" spans="1:24" x14ac:dyDescent="0.2">
      <c r="B372" s="105"/>
      <c r="C372" s="106"/>
      <c r="H372" s="73"/>
    </row>
    <row r="373" spans="1:24" s="143" customFormat="1" ht="13.5" thickBot="1" x14ac:dyDescent="0.25">
      <c r="A373" s="381"/>
      <c r="B373" s="381"/>
      <c r="C373" s="381"/>
      <c r="D373" s="381"/>
      <c r="E373" s="339"/>
      <c r="F373" s="361"/>
      <c r="G373" s="141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5"/>
      <c r="X373" s="165"/>
    </row>
    <row r="374" spans="1:24" s="143" customFormat="1" ht="13.5" thickBot="1" x14ac:dyDescent="0.25">
      <c r="A374" s="8" t="s">
        <v>15</v>
      </c>
      <c r="B374" s="8" t="s">
        <v>16</v>
      </c>
      <c r="C374" s="9" t="s">
        <v>8</v>
      </c>
      <c r="D374" s="10" t="s">
        <v>9</v>
      </c>
      <c r="E374" s="10"/>
      <c r="F374" s="360"/>
      <c r="G374" s="141"/>
      <c r="H374" s="142"/>
      <c r="I374" s="142"/>
      <c r="J374" s="142"/>
      <c r="K374" s="142"/>
    </row>
    <row r="375" spans="1:24" s="176" customFormat="1" ht="26.25" thickBot="1" x14ac:dyDescent="0.25">
      <c r="A375" s="270" t="s">
        <v>158</v>
      </c>
      <c r="B375" s="259" t="s">
        <v>83</v>
      </c>
      <c r="C375" s="260">
        <f>C379</f>
        <v>17</v>
      </c>
      <c r="D375" s="261" t="s">
        <v>8</v>
      </c>
      <c r="E375" s="262">
        <f>C386</f>
        <v>1384.6966666666667</v>
      </c>
      <c r="F375" s="359"/>
      <c r="G375" s="263"/>
      <c r="H375" s="271"/>
      <c r="I375" s="271"/>
      <c r="J375" s="271"/>
      <c r="K375" s="271"/>
      <c r="L375" s="27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2"/>
      <c r="X375" s="182"/>
    </row>
    <row r="376" spans="1:24" s="143" customFormat="1" x14ac:dyDescent="0.2">
      <c r="A376" s="144"/>
      <c r="B376" s="160"/>
      <c r="C376" s="161"/>
      <c r="D376" s="147"/>
      <c r="E376" s="148"/>
      <c r="F376" s="148"/>
      <c r="G376" s="141"/>
      <c r="H376" s="164"/>
      <c r="I376" s="164"/>
      <c r="J376" s="164"/>
      <c r="K376" s="164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</row>
    <row r="377" spans="1:24" s="143" customFormat="1" ht="25.5" x14ac:dyDescent="0.2">
      <c r="A377" s="378" t="s">
        <v>61</v>
      </c>
      <c r="B377" s="162" t="s">
        <v>133</v>
      </c>
      <c r="C377" s="163">
        <v>9</v>
      </c>
      <c r="D377" s="170" t="s">
        <v>10</v>
      </c>
      <c r="E377" s="148"/>
      <c r="F377" s="148"/>
      <c r="G377" s="141"/>
      <c r="H377" s="164"/>
      <c r="I377" s="164"/>
      <c r="J377" s="164"/>
      <c r="K377" s="164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</row>
    <row r="378" spans="1:24" s="143" customFormat="1" x14ac:dyDescent="0.2">
      <c r="A378" s="378"/>
      <c r="B378" s="162" t="s">
        <v>134</v>
      </c>
      <c r="C378" s="163">
        <v>8</v>
      </c>
      <c r="D378" s="170" t="s">
        <v>10</v>
      </c>
      <c r="E378" s="148"/>
      <c r="F378" s="148"/>
      <c r="G378" s="141"/>
      <c r="H378" s="164"/>
      <c r="I378" s="164"/>
      <c r="J378" s="164"/>
      <c r="K378" s="164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</row>
    <row r="379" spans="1:24" s="143" customFormat="1" x14ac:dyDescent="0.2">
      <c r="A379" s="378"/>
      <c r="B379" s="231" t="s">
        <v>71</v>
      </c>
      <c r="C379" s="150">
        <f>SUM(C377:C378)</f>
        <v>17</v>
      </c>
      <c r="D379" s="170" t="s">
        <v>10</v>
      </c>
      <c r="E379" s="148"/>
      <c r="F379" s="148"/>
      <c r="G379" s="141"/>
      <c r="H379" s="142"/>
      <c r="I379" s="142"/>
      <c r="J379" s="142"/>
      <c r="K379" s="142"/>
    </row>
    <row r="380" spans="1:24" x14ac:dyDescent="0.2">
      <c r="A380" s="119"/>
      <c r="B380" s="119"/>
      <c r="C380" s="123"/>
      <c r="D380" s="124"/>
      <c r="E380" s="124"/>
      <c r="F380" s="124"/>
      <c r="G380" s="124"/>
      <c r="H380" s="124"/>
      <c r="I380" s="74"/>
      <c r="J380" s="72"/>
      <c r="K380" s="72"/>
      <c r="L380" s="72"/>
    </row>
    <row r="381" spans="1:24" s="20" customFormat="1" x14ac:dyDescent="0.2">
      <c r="A381" s="82"/>
      <c r="B381" s="379" t="s">
        <v>12</v>
      </c>
      <c r="C381" s="379" t="s">
        <v>11</v>
      </c>
      <c r="D381" s="82"/>
      <c r="E381" s="82"/>
      <c r="F381" s="82"/>
      <c r="G381" s="82"/>
      <c r="H381" s="98"/>
      <c r="I381" s="79"/>
      <c r="J381" s="78"/>
      <c r="K381" s="78"/>
      <c r="L381" s="78"/>
    </row>
    <row r="382" spans="1:24" x14ac:dyDescent="0.2">
      <c r="A382" s="82"/>
      <c r="B382" s="380"/>
      <c r="C382" s="380"/>
      <c r="D382" s="82"/>
      <c r="E382" s="82"/>
      <c r="F382" s="82"/>
      <c r="G382" s="82"/>
      <c r="H382" s="98"/>
      <c r="I382" s="74"/>
      <c r="J382" s="72"/>
      <c r="K382" s="72"/>
      <c r="L382" s="81"/>
    </row>
    <row r="383" spans="1:24" x14ac:dyDescent="0.2">
      <c r="A383" s="82"/>
      <c r="B383" s="102" t="s">
        <v>217</v>
      </c>
      <c r="C383" s="103">
        <v>1550.45</v>
      </c>
      <c r="D383" s="82"/>
      <c r="E383" s="82"/>
      <c r="F383" s="82"/>
      <c r="G383" s="82"/>
      <c r="H383" s="98"/>
      <c r="I383" s="85"/>
      <c r="J383" s="86"/>
      <c r="K383" s="72"/>
      <c r="L383" s="99"/>
    </row>
    <row r="384" spans="1:24" x14ac:dyDescent="0.2">
      <c r="A384" s="126"/>
      <c r="B384" s="102" t="s">
        <v>218</v>
      </c>
      <c r="C384" s="103">
        <v>1239.8399999999999</v>
      </c>
      <c r="D384" s="126"/>
      <c r="E384" s="126"/>
      <c r="F384" s="126"/>
      <c r="G384" s="126"/>
      <c r="H384" s="122"/>
      <c r="L384" s="64"/>
    </row>
    <row r="385" spans="1:24" x14ac:dyDescent="0.2">
      <c r="A385" s="127"/>
      <c r="B385" s="102" t="s">
        <v>219</v>
      </c>
      <c r="C385" s="107">
        <v>1363.8</v>
      </c>
      <c r="D385" s="127"/>
      <c r="E385" s="127"/>
      <c r="F385" s="127"/>
      <c r="G385" s="127"/>
      <c r="H385" s="121"/>
      <c r="I385" s="79"/>
      <c r="J385" s="78"/>
      <c r="K385" s="78"/>
      <c r="L385" s="78"/>
    </row>
    <row r="386" spans="1:24" x14ac:dyDescent="0.2">
      <c r="B386" s="125" t="s">
        <v>40</v>
      </c>
      <c r="C386" s="362">
        <f>(C383+C384+C385)/3</f>
        <v>1384.6966666666667</v>
      </c>
      <c r="H386" s="73"/>
    </row>
    <row r="387" spans="1:24" x14ac:dyDescent="0.2">
      <c r="B387" s="105"/>
      <c r="C387" s="106"/>
      <c r="H387" s="73"/>
    </row>
    <row r="388" spans="1:24" s="143" customFormat="1" ht="13.5" thickBot="1" x14ac:dyDescent="0.25">
      <c r="A388" s="381"/>
      <c r="B388" s="381"/>
      <c r="C388" s="381"/>
      <c r="D388" s="381"/>
      <c r="E388" s="339"/>
      <c r="F388" s="361"/>
      <c r="G388" s="141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5"/>
      <c r="X388" s="165"/>
    </row>
    <row r="389" spans="1:24" s="143" customFormat="1" ht="13.5" thickBot="1" x14ac:dyDescent="0.25">
      <c r="A389" s="8" t="s">
        <v>15</v>
      </c>
      <c r="B389" s="8" t="s">
        <v>16</v>
      </c>
      <c r="C389" s="9" t="s">
        <v>8</v>
      </c>
      <c r="D389" s="10" t="s">
        <v>9</v>
      </c>
      <c r="E389" s="10"/>
      <c r="F389" s="360"/>
      <c r="G389" s="141"/>
      <c r="H389" s="142"/>
      <c r="I389" s="142"/>
      <c r="J389" s="142"/>
      <c r="K389" s="142"/>
    </row>
    <row r="390" spans="1:24" s="176" customFormat="1" ht="26.25" thickBot="1" x14ac:dyDescent="0.25">
      <c r="A390" s="270" t="s">
        <v>159</v>
      </c>
      <c r="B390" s="259" t="s">
        <v>135</v>
      </c>
      <c r="C390" s="260">
        <f>C396</f>
        <v>96</v>
      </c>
      <c r="D390" s="261" t="s">
        <v>8</v>
      </c>
      <c r="E390" s="262">
        <f>C403</f>
        <v>1177.0999999999999</v>
      </c>
      <c r="F390" s="359"/>
      <c r="G390" s="263"/>
      <c r="H390" s="271"/>
      <c r="I390" s="271"/>
      <c r="J390" s="271"/>
      <c r="K390" s="271"/>
      <c r="L390" s="27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2"/>
      <c r="X390" s="182"/>
    </row>
    <row r="391" spans="1:24" s="143" customFormat="1" x14ac:dyDescent="0.2">
      <c r="A391" s="144"/>
      <c r="B391" s="160"/>
      <c r="C391" s="161"/>
      <c r="D391" s="147"/>
      <c r="E391" s="148"/>
      <c r="F391" s="148"/>
      <c r="G391" s="141"/>
      <c r="H391" s="164"/>
      <c r="I391" s="164"/>
      <c r="J391" s="164"/>
      <c r="K391" s="164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</row>
    <row r="392" spans="1:24" s="143" customFormat="1" x14ac:dyDescent="0.2">
      <c r="A392" s="378" t="s">
        <v>61</v>
      </c>
      <c r="B392" s="162" t="s">
        <v>88</v>
      </c>
      <c r="C392" s="163">
        <v>20</v>
      </c>
      <c r="D392" s="170" t="s">
        <v>10</v>
      </c>
      <c r="E392" s="148"/>
      <c r="F392" s="148"/>
      <c r="G392" s="141"/>
      <c r="H392" s="164"/>
      <c r="I392" s="164"/>
      <c r="J392" s="164"/>
      <c r="K392" s="164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</row>
    <row r="393" spans="1:24" s="143" customFormat="1" x14ac:dyDescent="0.2">
      <c r="A393" s="378"/>
      <c r="B393" s="162" t="s">
        <v>89</v>
      </c>
      <c r="C393" s="163">
        <v>28</v>
      </c>
      <c r="D393" s="170" t="s">
        <v>10</v>
      </c>
      <c r="E393" s="148"/>
      <c r="F393" s="148"/>
      <c r="G393" s="141"/>
      <c r="H393" s="164"/>
      <c r="I393" s="164"/>
      <c r="J393" s="164"/>
      <c r="K393" s="164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</row>
    <row r="394" spans="1:24" s="143" customFormat="1" x14ac:dyDescent="0.2">
      <c r="A394" s="378"/>
      <c r="B394" s="162" t="s">
        <v>90</v>
      </c>
      <c r="C394" s="163">
        <v>36</v>
      </c>
      <c r="D394" s="170" t="s">
        <v>10</v>
      </c>
      <c r="E394" s="148"/>
      <c r="F394" s="148"/>
      <c r="G394" s="141"/>
      <c r="H394" s="164"/>
      <c r="I394" s="164"/>
      <c r="J394" s="164"/>
      <c r="K394" s="164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</row>
    <row r="395" spans="1:24" s="143" customFormat="1" x14ac:dyDescent="0.2">
      <c r="A395" s="378"/>
      <c r="B395" s="162" t="s">
        <v>91</v>
      </c>
      <c r="C395" s="163">
        <v>12</v>
      </c>
      <c r="D395" s="170" t="s">
        <v>10</v>
      </c>
      <c r="E395" s="148"/>
      <c r="F395" s="148"/>
      <c r="G395" s="141"/>
      <c r="H395" s="164"/>
      <c r="I395" s="164"/>
      <c r="J395" s="164"/>
      <c r="K395" s="164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</row>
    <row r="396" spans="1:24" s="143" customFormat="1" x14ac:dyDescent="0.2">
      <c r="A396" s="378"/>
      <c r="B396" s="231" t="s">
        <v>71</v>
      </c>
      <c r="C396" s="150">
        <f>SUM(C392:C395)</f>
        <v>96</v>
      </c>
      <c r="D396" s="170" t="s">
        <v>10</v>
      </c>
      <c r="E396" s="148"/>
      <c r="F396" s="148"/>
      <c r="G396" s="141"/>
      <c r="H396" s="142"/>
      <c r="I396" s="142"/>
      <c r="J396" s="142"/>
      <c r="K396" s="142"/>
    </row>
    <row r="397" spans="1:24" x14ac:dyDescent="0.2">
      <c r="A397" s="119"/>
      <c r="B397" s="119"/>
      <c r="C397" s="123"/>
      <c r="D397" s="124"/>
      <c r="E397" s="124"/>
      <c r="F397" s="124"/>
      <c r="G397" s="124"/>
      <c r="H397" s="124"/>
      <c r="I397" s="74"/>
      <c r="J397" s="72"/>
      <c r="K397" s="72"/>
      <c r="L397" s="72"/>
    </row>
    <row r="398" spans="1:24" s="20" customFormat="1" x14ac:dyDescent="0.2">
      <c r="A398" s="82"/>
      <c r="B398" s="379" t="s">
        <v>12</v>
      </c>
      <c r="C398" s="379" t="s">
        <v>11</v>
      </c>
      <c r="D398" s="82"/>
      <c r="E398" s="82"/>
      <c r="F398" s="82"/>
      <c r="G398" s="82"/>
      <c r="H398" s="98"/>
      <c r="I398" s="79"/>
      <c r="J398" s="78"/>
      <c r="K398" s="78"/>
      <c r="L398" s="78"/>
    </row>
    <row r="399" spans="1:24" x14ac:dyDescent="0.2">
      <c r="A399" s="82"/>
      <c r="B399" s="380"/>
      <c r="C399" s="380"/>
      <c r="D399" s="82"/>
      <c r="E399" s="82"/>
      <c r="F399" s="82"/>
      <c r="G399" s="82"/>
      <c r="H399" s="98"/>
      <c r="I399" s="74"/>
      <c r="J399" s="72"/>
      <c r="K399" s="72"/>
      <c r="L399" s="81"/>
    </row>
    <row r="400" spans="1:24" x14ac:dyDescent="0.2">
      <c r="A400" s="82"/>
      <c r="B400" s="102" t="s">
        <v>217</v>
      </c>
      <c r="C400" s="103">
        <v>1252.8</v>
      </c>
      <c r="D400" s="82"/>
      <c r="E400" s="82"/>
      <c r="F400" s="82"/>
      <c r="G400" s="82"/>
      <c r="H400" s="98"/>
      <c r="I400" s="85"/>
      <c r="J400" s="86"/>
      <c r="K400" s="72"/>
      <c r="L400" s="99"/>
    </row>
    <row r="401" spans="1:12" x14ac:dyDescent="0.2">
      <c r="A401" s="126"/>
      <c r="B401" s="102" t="s">
        <v>218</v>
      </c>
      <c r="C401" s="103">
        <v>1149.9000000000001</v>
      </c>
      <c r="D401" s="126"/>
      <c r="E401" s="126"/>
      <c r="F401" s="126"/>
      <c r="G401" s="126"/>
      <c r="H401" s="122"/>
      <c r="L401" s="64"/>
    </row>
    <row r="402" spans="1:12" x14ac:dyDescent="0.2">
      <c r="A402" s="127"/>
      <c r="B402" s="102" t="s">
        <v>219</v>
      </c>
      <c r="C402" s="107">
        <v>1128.5999999999999</v>
      </c>
      <c r="D402" s="127"/>
      <c r="E402" s="127"/>
      <c r="F402" s="127"/>
      <c r="G402" s="127"/>
      <c r="H402" s="121"/>
      <c r="I402" s="79"/>
      <c r="J402" s="78"/>
      <c r="K402" s="78"/>
      <c r="L402" s="78"/>
    </row>
    <row r="403" spans="1:12" x14ac:dyDescent="0.2">
      <c r="B403" s="125" t="s">
        <v>40</v>
      </c>
      <c r="C403" s="362">
        <f>(C400+C401+C402)/3</f>
        <v>1177.0999999999999</v>
      </c>
      <c r="H403" s="73"/>
    </row>
    <row r="404" spans="1:12" ht="13.5" thickBot="1" x14ac:dyDescent="0.25">
      <c r="B404" s="105"/>
      <c r="C404" s="106"/>
      <c r="H404" s="73"/>
    </row>
    <row r="405" spans="1:12" ht="13.5" thickBot="1" x14ac:dyDescent="0.25">
      <c r="A405" s="8" t="s">
        <v>15</v>
      </c>
      <c r="B405" s="8" t="s">
        <v>16</v>
      </c>
      <c r="C405" s="9" t="s">
        <v>8</v>
      </c>
      <c r="D405" s="10" t="s">
        <v>9</v>
      </c>
      <c r="E405" s="140" t="s">
        <v>58</v>
      </c>
      <c r="F405" s="360"/>
      <c r="G405" s="141"/>
      <c r="H405" s="142"/>
      <c r="I405" s="142"/>
      <c r="J405" s="142"/>
      <c r="K405" s="142"/>
      <c r="L405" s="143"/>
    </row>
    <row r="406" spans="1:12" s="174" customFormat="1" ht="28.5" customHeight="1" thickBot="1" x14ac:dyDescent="0.25">
      <c r="A406" s="270" t="s">
        <v>160</v>
      </c>
      <c r="B406" s="272" t="s">
        <v>221</v>
      </c>
      <c r="C406" s="273">
        <f>C410</f>
        <v>154</v>
      </c>
      <c r="D406" s="261" t="s">
        <v>8</v>
      </c>
      <c r="E406" s="262">
        <f>G417</f>
        <v>86.671700000000001</v>
      </c>
      <c r="F406" s="359"/>
      <c r="G406" s="263"/>
      <c r="H406" s="264"/>
      <c r="I406" s="264"/>
      <c r="J406" s="264"/>
      <c r="K406" s="264"/>
      <c r="L406" s="265"/>
    </row>
    <row r="407" spans="1:12" x14ac:dyDescent="0.2">
      <c r="A407" s="144"/>
      <c r="B407" s="160"/>
      <c r="C407" s="161"/>
      <c r="D407" s="147"/>
      <c r="E407" s="148"/>
      <c r="F407" s="148"/>
      <c r="G407" s="141"/>
      <c r="H407" s="142"/>
      <c r="I407" s="142"/>
      <c r="J407" s="142"/>
      <c r="K407" s="142"/>
      <c r="L407" s="143"/>
    </row>
    <row r="408" spans="1:12" x14ac:dyDescent="0.2">
      <c r="A408" s="378" t="s">
        <v>61</v>
      </c>
      <c r="B408" s="149" t="s">
        <v>84</v>
      </c>
      <c r="C408" s="179">
        <f>C364+C377+C378</f>
        <v>58</v>
      </c>
      <c r="D408" s="170" t="s">
        <v>10</v>
      </c>
      <c r="E408" s="171"/>
      <c r="F408" s="172"/>
      <c r="G408" s="141"/>
      <c r="H408" s="142"/>
      <c r="I408" s="142"/>
      <c r="J408" s="142"/>
      <c r="K408" s="142"/>
      <c r="L408" s="143"/>
    </row>
    <row r="409" spans="1:12" x14ac:dyDescent="0.2">
      <c r="A409" s="378"/>
      <c r="B409" s="149" t="s">
        <v>85</v>
      </c>
      <c r="C409" s="76">
        <f>C396</f>
        <v>96</v>
      </c>
      <c r="D409" s="170" t="s">
        <v>10</v>
      </c>
      <c r="E409" s="7"/>
      <c r="F409" s="7"/>
      <c r="G409" s="7"/>
      <c r="H409" s="7"/>
      <c r="I409" s="7"/>
      <c r="J409" s="7"/>
      <c r="K409" s="7"/>
      <c r="L409" s="44"/>
    </row>
    <row r="410" spans="1:12" ht="15" x14ac:dyDescent="0.2">
      <c r="A410" s="378"/>
      <c r="B410" s="149" t="s">
        <v>86</v>
      </c>
      <c r="C410" s="277">
        <f>SUM(C408:C409)</f>
        <v>154</v>
      </c>
      <c r="D410" s="170" t="s">
        <v>10</v>
      </c>
      <c r="E410" s="135"/>
      <c r="F410" s="135"/>
      <c r="G410" s="135"/>
      <c r="H410" s="135"/>
      <c r="I410" s="135"/>
      <c r="J410" s="135"/>
      <c r="K410" s="135"/>
      <c r="L410" s="131"/>
    </row>
    <row r="411" spans="1:12" ht="15" x14ac:dyDescent="0.2">
      <c r="A411" s="274"/>
      <c r="B411" s="226"/>
      <c r="C411" s="275"/>
      <c r="D411" s="276"/>
      <c r="E411" s="135"/>
      <c r="F411" s="135"/>
      <c r="G411" s="135"/>
      <c r="H411" s="135"/>
      <c r="I411" s="135"/>
      <c r="J411" s="135"/>
      <c r="K411" s="135"/>
      <c r="L411" s="131"/>
    </row>
    <row r="412" spans="1:12" ht="15.75" x14ac:dyDescent="0.2">
      <c r="A412" s="280"/>
      <c r="B412" s="278" t="s">
        <v>264</v>
      </c>
      <c r="C412" s="281"/>
      <c r="D412" s="282"/>
      <c r="E412" s="283"/>
      <c r="F412" s="283"/>
      <c r="G412" s="284"/>
      <c r="H412" s="135"/>
      <c r="I412" s="135"/>
      <c r="J412" s="135"/>
      <c r="K412" s="135"/>
      <c r="L412" s="131"/>
    </row>
    <row r="413" spans="1:12" ht="31.5" x14ac:dyDescent="0.2">
      <c r="A413" s="384" t="s">
        <v>222</v>
      </c>
      <c r="B413" s="279" t="s">
        <v>149</v>
      </c>
      <c r="C413" s="351"/>
      <c r="D413" s="180"/>
      <c r="E413" s="195"/>
      <c r="F413" s="195"/>
      <c r="G413" s="195"/>
      <c r="H413" s="135"/>
      <c r="I413" s="135"/>
      <c r="J413" s="135"/>
      <c r="K413" s="135"/>
      <c r="L413" s="131"/>
    </row>
    <row r="414" spans="1:12" s="352" customFormat="1" ht="15.75" x14ac:dyDescent="0.25">
      <c r="A414" s="385"/>
      <c r="B414" s="187" t="s">
        <v>6</v>
      </c>
      <c r="C414" s="186" t="s">
        <v>101</v>
      </c>
      <c r="D414" s="188" t="s">
        <v>102</v>
      </c>
      <c r="E414" s="189" t="s">
        <v>103</v>
      </c>
      <c r="F414" s="189" t="s">
        <v>105</v>
      </c>
      <c r="G414" s="189" t="s">
        <v>104</v>
      </c>
      <c r="H414" s="184"/>
      <c r="I414" s="184"/>
      <c r="J414" s="184"/>
      <c r="K414" s="184"/>
      <c r="L414" s="185"/>
    </row>
    <row r="415" spans="1:12" ht="30" x14ac:dyDescent="0.2">
      <c r="A415" s="190" t="s">
        <v>223</v>
      </c>
      <c r="B415" s="191" t="s">
        <v>100</v>
      </c>
      <c r="C415" s="190" t="s">
        <v>13</v>
      </c>
      <c r="D415" s="192">
        <v>2.5</v>
      </c>
      <c r="E415" s="194">
        <v>3</v>
      </c>
      <c r="F415" s="193">
        <v>12.83</v>
      </c>
      <c r="G415" s="193">
        <f>(F415*D415)*1.03</f>
        <v>33.037250000000007</v>
      </c>
    </row>
    <row r="416" spans="1:12" ht="15" x14ac:dyDescent="0.2">
      <c r="A416" s="190" t="s">
        <v>224</v>
      </c>
      <c r="B416" s="191" t="s">
        <v>107</v>
      </c>
      <c r="C416" s="190" t="s">
        <v>13</v>
      </c>
      <c r="D416" s="192">
        <v>2.5</v>
      </c>
      <c r="E416" s="194">
        <v>3</v>
      </c>
      <c r="F416" s="193">
        <v>20.83</v>
      </c>
      <c r="G416" s="193">
        <f>(F416*D416)*1.03</f>
        <v>53.637249999999995</v>
      </c>
    </row>
    <row r="417" spans="1:12" ht="15.75" x14ac:dyDescent="0.2">
      <c r="A417" s="374" t="s">
        <v>152</v>
      </c>
      <c r="B417" s="374"/>
      <c r="C417" s="374"/>
      <c r="D417" s="374"/>
      <c r="E417" s="374"/>
      <c r="F417" s="374"/>
      <c r="G417" s="363">
        <f>SUM(G415:G416)-0.0028</f>
        <v>86.671700000000001</v>
      </c>
    </row>
    <row r="419" spans="1:12" ht="15.75" x14ac:dyDescent="0.2">
      <c r="A419" s="130"/>
      <c r="B419" s="136"/>
      <c r="C419" s="134"/>
      <c r="D419" s="137"/>
      <c r="E419" s="135"/>
      <c r="F419" s="135"/>
      <c r="G419" s="135"/>
      <c r="H419" s="135"/>
      <c r="I419" s="135"/>
      <c r="J419" s="135"/>
      <c r="K419" s="135"/>
      <c r="L419" s="131"/>
    </row>
    <row r="476" spans="9:12" x14ac:dyDescent="0.2">
      <c r="I476" s="7"/>
      <c r="J476" s="7"/>
      <c r="K476" s="7"/>
      <c r="L476" s="7"/>
    </row>
    <row r="477" spans="9:12" x14ac:dyDescent="0.2">
      <c r="I477" s="7"/>
      <c r="J477" s="7"/>
      <c r="K477" s="7"/>
      <c r="L477" s="7"/>
    </row>
    <row r="478" spans="9:12" x14ac:dyDescent="0.2">
      <c r="I478" s="7"/>
      <c r="J478" s="7"/>
      <c r="K478" s="7"/>
      <c r="L478" s="7"/>
    </row>
    <row r="479" spans="9:12" x14ac:dyDescent="0.2">
      <c r="I479" s="7"/>
      <c r="J479" s="7"/>
      <c r="K479" s="7"/>
      <c r="L479" s="7"/>
    </row>
    <row r="480" spans="9:12" x14ac:dyDescent="0.2">
      <c r="I480" s="7"/>
      <c r="J480" s="7"/>
      <c r="K480" s="7"/>
      <c r="L480" s="7"/>
    </row>
    <row r="481" spans="3:12" x14ac:dyDescent="0.2">
      <c r="I481" s="7"/>
      <c r="J481" s="7"/>
      <c r="K481" s="7"/>
      <c r="L481" s="7"/>
    </row>
    <row r="482" spans="3:12" x14ac:dyDescent="0.2">
      <c r="I482" s="7"/>
      <c r="J482" s="7"/>
      <c r="K482" s="7"/>
      <c r="L482" s="7"/>
    </row>
    <row r="483" spans="3:12" x14ac:dyDescent="0.2">
      <c r="I483" s="7"/>
      <c r="J483" s="7"/>
      <c r="K483" s="7"/>
      <c r="L483" s="7"/>
    </row>
    <row r="484" spans="3:12" x14ac:dyDescent="0.2">
      <c r="I484" s="7"/>
      <c r="J484" s="7"/>
      <c r="K484" s="7"/>
      <c r="L484" s="7"/>
    </row>
    <row r="485" spans="3:12" x14ac:dyDescent="0.2">
      <c r="I485" s="7"/>
      <c r="J485" s="7"/>
      <c r="K485" s="7"/>
      <c r="L485" s="7"/>
    </row>
    <row r="486" spans="3:12" x14ac:dyDescent="0.2">
      <c r="I486" s="7"/>
      <c r="J486" s="7"/>
      <c r="K486" s="7"/>
      <c r="L486" s="7"/>
    </row>
    <row r="487" spans="3:12" x14ac:dyDescent="0.2">
      <c r="I487" s="7"/>
      <c r="J487" s="7"/>
      <c r="K487" s="7"/>
      <c r="L487" s="7"/>
    </row>
    <row r="488" spans="3:12" x14ac:dyDescent="0.2">
      <c r="C488" s="100"/>
      <c r="D488" s="7"/>
      <c r="E488" s="7"/>
      <c r="F488" s="7"/>
      <c r="G488" s="7"/>
      <c r="H488" s="7"/>
      <c r="I488" s="7"/>
      <c r="J488" s="7"/>
      <c r="K488" s="7"/>
      <c r="L488" s="7"/>
    </row>
    <row r="489" spans="3:12" x14ac:dyDescent="0.2">
      <c r="C489" s="100"/>
      <c r="D489" s="7"/>
      <c r="E489" s="7"/>
      <c r="F489" s="7"/>
      <c r="G489" s="7"/>
      <c r="H489" s="7"/>
      <c r="I489" s="7"/>
      <c r="J489" s="7"/>
      <c r="K489" s="7"/>
      <c r="L489" s="7"/>
    </row>
    <row r="490" spans="3:12" x14ac:dyDescent="0.2">
      <c r="C490" s="100"/>
      <c r="D490" s="7"/>
      <c r="E490" s="7"/>
      <c r="F490" s="7"/>
      <c r="G490" s="7"/>
      <c r="H490" s="7"/>
      <c r="I490" s="7"/>
      <c r="J490" s="7"/>
      <c r="K490" s="7"/>
      <c r="L490" s="7"/>
    </row>
    <row r="491" spans="3:12" x14ac:dyDescent="0.2">
      <c r="C491" s="100"/>
      <c r="D491" s="7"/>
      <c r="E491" s="7"/>
      <c r="F491" s="7"/>
      <c r="G491" s="7"/>
      <c r="H491" s="7"/>
      <c r="I491" s="7"/>
      <c r="J491" s="7"/>
      <c r="K491" s="7"/>
      <c r="L491" s="7"/>
    </row>
    <row r="492" spans="3:12" x14ac:dyDescent="0.2">
      <c r="C492" s="100"/>
      <c r="D492" s="7"/>
      <c r="E492" s="7"/>
      <c r="F492" s="7"/>
      <c r="G492" s="7"/>
      <c r="H492" s="7"/>
      <c r="I492" s="7"/>
      <c r="J492" s="7"/>
      <c r="K492" s="7"/>
      <c r="L492" s="7"/>
    </row>
    <row r="493" spans="3:12" x14ac:dyDescent="0.2">
      <c r="C493" s="100"/>
      <c r="D493" s="7"/>
      <c r="E493" s="7"/>
      <c r="F493" s="7"/>
      <c r="G493" s="7"/>
      <c r="H493" s="7"/>
      <c r="I493" s="7"/>
      <c r="J493" s="7"/>
      <c r="K493" s="7"/>
      <c r="L493" s="7"/>
    </row>
    <row r="494" spans="3:12" x14ac:dyDescent="0.2">
      <c r="C494" s="100"/>
      <c r="D494" s="7"/>
      <c r="E494" s="7"/>
      <c r="F494" s="7"/>
      <c r="G494" s="7"/>
      <c r="H494" s="7"/>
      <c r="I494" s="7"/>
      <c r="J494" s="7"/>
      <c r="K494" s="7"/>
      <c r="L494" s="7"/>
    </row>
    <row r="495" spans="3:12" x14ac:dyDescent="0.2">
      <c r="C495" s="100"/>
      <c r="D495" s="7"/>
      <c r="E495" s="7"/>
      <c r="F495" s="7"/>
      <c r="G495" s="7"/>
      <c r="H495" s="7"/>
      <c r="I495" s="7"/>
      <c r="J495" s="7"/>
      <c r="K495" s="7"/>
      <c r="L495" s="7"/>
    </row>
    <row r="496" spans="3:12" x14ac:dyDescent="0.2">
      <c r="C496" s="100"/>
      <c r="D496" s="7"/>
      <c r="E496" s="7"/>
      <c r="F496" s="7"/>
      <c r="G496" s="7"/>
      <c r="H496" s="7"/>
      <c r="I496" s="7"/>
      <c r="J496" s="7"/>
      <c r="K496" s="7"/>
      <c r="L496" s="7"/>
    </row>
    <row r="497" spans="3:12" x14ac:dyDescent="0.2">
      <c r="C497" s="100"/>
      <c r="D497" s="7"/>
      <c r="E497" s="7"/>
      <c r="F497" s="7"/>
      <c r="G497" s="7"/>
      <c r="H497" s="7"/>
      <c r="I497" s="7"/>
      <c r="J497" s="7"/>
      <c r="K497" s="7"/>
      <c r="L497" s="7"/>
    </row>
    <row r="498" spans="3:12" x14ac:dyDescent="0.2">
      <c r="C498" s="100"/>
      <c r="D498" s="7"/>
      <c r="E498" s="7"/>
      <c r="F498" s="7"/>
      <c r="G498" s="7"/>
      <c r="H498" s="7"/>
      <c r="I498" s="7"/>
      <c r="J498" s="7"/>
      <c r="K498" s="7"/>
      <c r="L498" s="7"/>
    </row>
    <row r="499" spans="3:12" x14ac:dyDescent="0.2">
      <c r="C499" s="100"/>
      <c r="D499" s="7"/>
      <c r="E499" s="7"/>
      <c r="F499" s="7"/>
      <c r="G499" s="7"/>
      <c r="H499" s="7"/>
      <c r="I499" s="7"/>
      <c r="J499" s="7"/>
      <c r="K499" s="7"/>
      <c r="L499" s="7"/>
    </row>
    <row r="500" spans="3:12" x14ac:dyDescent="0.2">
      <c r="C500" s="100"/>
      <c r="D500" s="7"/>
      <c r="E500" s="7"/>
      <c r="F500" s="7"/>
      <c r="G500" s="7"/>
      <c r="H500" s="7"/>
      <c r="I500" s="7"/>
      <c r="J500" s="7"/>
      <c r="K500" s="7"/>
      <c r="L500" s="7"/>
    </row>
    <row r="501" spans="3:12" x14ac:dyDescent="0.2">
      <c r="C501" s="100"/>
      <c r="D501" s="7"/>
      <c r="E501" s="7"/>
      <c r="F501" s="7"/>
      <c r="G501" s="7"/>
      <c r="H501" s="7"/>
      <c r="I501" s="7"/>
      <c r="J501" s="7"/>
      <c r="K501" s="7"/>
      <c r="L501" s="7"/>
    </row>
    <row r="502" spans="3:12" x14ac:dyDescent="0.2">
      <c r="C502" s="100"/>
      <c r="D502" s="7"/>
      <c r="E502" s="7"/>
      <c r="F502" s="7"/>
      <c r="G502" s="7"/>
      <c r="H502" s="7"/>
      <c r="I502" s="7"/>
      <c r="J502" s="7"/>
      <c r="K502" s="7"/>
      <c r="L502" s="7"/>
    </row>
    <row r="503" spans="3:12" x14ac:dyDescent="0.2">
      <c r="C503" s="100"/>
      <c r="D503" s="7"/>
      <c r="E503" s="7"/>
      <c r="F503" s="7"/>
      <c r="G503" s="7"/>
      <c r="H503" s="7"/>
      <c r="I503" s="7"/>
      <c r="J503" s="7"/>
      <c r="K503" s="7"/>
      <c r="L503" s="7"/>
    </row>
    <row r="504" spans="3:12" x14ac:dyDescent="0.2">
      <c r="C504" s="100"/>
      <c r="D504" s="7"/>
      <c r="E504" s="7"/>
      <c r="F504" s="7"/>
      <c r="G504" s="7"/>
      <c r="H504" s="7"/>
      <c r="I504" s="7"/>
      <c r="J504" s="7"/>
      <c r="K504" s="7"/>
      <c r="L504" s="7"/>
    </row>
    <row r="505" spans="3:12" x14ac:dyDescent="0.2">
      <c r="C505" s="100"/>
      <c r="D505" s="7"/>
      <c r="E505" s="7"/>
      <c r="F505" s="7"/>
      <c r="G505" s="7"/>
      <c r="H505" s="7"/>
      <c r="I505" s="7"/>
      <c r="J505" s="7"/>
      <c r="K505" s="7"/>
      <c r="L505" s="7"/>
    </row>
    <row r="506" spans="3:12" x14ac:dyDescent="0.2">
      <c r="C506" s="100"/>
      <c r="D506" s="7"/>
      <c r="E506" s="7"/>
      <c r="F506" s="7"/>
      <c r="G506" s="7"/>
      <c r="H506" s="7"/>
      <c r="I506" s="7"/>
      <c r="J506" s="7"/>
      <c r="K506" s="7"/>
      <c r="L506" s="7"/>
    </row>
    <row r="507" spans="3:12" x14ac:dyDescent="0.2">
      <c r="C507" s="100"/>
      <c r="D507" s="7"/>
      <c r="E507" s="7"/>
      <c r="F507" s="7"/>
      <c r="G507" s="7"/>
      <c r="H507" s="7"/>
      <c r="I507" s="7"/>
      <c r="J507" s="7"/>
      <c r="K507" s="7"/>
      <c r="L507" s="7"/>
    </row>
    <row r="508" spans="3:12" x14ac:dyDescent="0.2">
      <c r="C508" s="100"/>
      <c r="D508" s="7"/>
      <c r="E508" s="7"/>
      <c r="F508" s="7"/>
      <c r="G508" s="7"/>
      <c r="H508" s="7"/>
      <c r="I508" s="7"/>
      <c r="J508" s="7"/>
      <c r="K508" s="7"/>
      <c r="L508" s="7"/>
    </row>
    <row r="509" spans="3:12" x14ac:dyDescent="0.2">
      <c r="C509" s="100"/>
      <c r="D509" s="7"/>
      <c r="E509" s="7"/>
      <c r="F509" s="7"/>
      <c r="G509" s="7"/>
      <c r="H509" s="7"/>
      <c r="I509" s="7"/>
      <c r="J509" s="7"/>
      <c r="K509" s="7"/>
      <c r="L509" s="7"/>
    </row>
    <row r="510" spans="3:12" x14ac:dyDescent="0.2">
      <c r="C510" s="100"/>
      <c r="D510" s="7"/>
      <c r="E510" s="7"/>
      <c r="F510" s="7"/>
      <c r="G510" s="7"/>
      <c r="H510" s="7"/>
      <c r="I510" s="7"/>
      <c r="J510" s="7"/>
      <c r="K510" s="7"/>
      <c r="L510" s="7"/>
    </row>
    <row r="511" spans="3:12" x14ac:dyDescent="0.2">
      <c r="C511" s="100"/>
      <c r="D511" s="7"/>
      <c r="E511" s="7"/>
      <c r="F511" s="7"/>
      <c r="G511" s="7"/>
      <c r="H511" s="7"/>
      <c r="I511" s="7"/>
      <c r="J511" s="7"/>
      <c r="K511" s="7"/>
      <c r="L511" s="7"/>
    </row>
    <row r="512" spans="3:12" x14ac:dyDescent="0.2">
      <c r="C512" s="100"/>
      <c r="D512" s="7"/>
      <c r="E512" s="7"/>
      <c r="F512" s="7"/>
      <c r="G512" s="7"/>
      <c r="H512" s="7"/>
      <c r="I512" s="7"/>
      <c r="J512" s="7"/>
      <c r="K512" s="7"/>
      <c r="L512" s="7"/>
    </row>
    <row r="513" spans="3:12" x14ac:dyDescent="0.2">
      <c r="C513" s="100"/>
      <c r="D513" s="7"/>
      <c r="E513" s="7"/>
      <c r="F513" s="7"/>
      <c r="G513" s="7"/>
      <c r="H513" s="7"/>
      <c r="I513" s="7"/>
      <c r="J513" s="7"/>
      <c r="K513" s="7"/>
      <c r="L513" s="7"/>
    </row>
    <row r="514" spans="3:12" x14ac:dyDescent="0.2">
      <c r="C514" s="100"/>
      <c r="D514" s="7"/>
      <c r="E514" s="7"/>
      <c r="F514" s="7"/>
      <c r="G514" s="7"/>
      <c r="H514" s="7"/>
      <c r="I514" s="7"/>
      <c r="J514" s="7"/>
      <c r="K514" s="7"/>
      <c r="L514" s="7"/>
    </row>
    <row r="515" spans="3:12" x14ac:dyDescent="0.2">
      <c r="C515" s="100"/>
      <c r="D515" s="7"/>
      <c r="E515" s="7"/>
      <c r="F515" s="7"/>
      <c r="G515" s="7"/>
      <c r="H515" s="7"/>
      <c r="I515" s="7"/>
      <c r="J515" s="7"/>
      <c r="K515" s="7"/>
      <c r="L515" s="7"/>
    </row>
    <row r="516" spans="3:12" x14ac:dyDescent="0.2">
      <c r="C516" s="100"/>
      <c r="D516" s="7"/>
      <c r="E516" s="7"/>
      <c r="F516" s="7"/>
      <c r="G516" s="7"/>
      <c r="H516" s="7"/>
      <c r="I516" s="7"/>
      <c r="J516" s="7"/>
      <c r="K516" s="7"/>
      <c r="L516" s="7"/>
    </row>
    <row r="517" spans="3:12" x14ac:dyDescent="0.2">
      <c r="C517" s="100"/>
      <c r="D517" s="7"/>
      <c r="E517" s="7"/>
      <c r="F517" s="7"/>
      <c r="G517" s="7"/>
      <c r="H517" s="7"/>
      <c r="I517" s="7"/>
      <c r="J517" s="7"/>
      <c r="K517" s="7"/>
      <c r="L517" s="7"/>
    </row>
    <row r="518" spans="3:12" x14ac:dyDescent="0.2">
      <c r="C518" s="100"/>
      <c r="D518" s="7"/>
      <c r="E518" s="7"/>
      <c r="F518" s="7"/>
      <c r="G518" s="7"/>
      <c r="H518" s="7"/>
      <c r="I518" s="7"/>
      <c r="J518" s="7"/>
      <c r="K518" s="7"/>
      <c r="L518" s="7"/>
    </row>
    <row r="519" spans="3:12" x14ac:dyDescent="0.2">
      <c r="C519" s="100"/>
      <c r="D519" s="7"/>
      <c r="E519" s="7"/>
      <c r="F519" s="7"/>
      <c r="G519" s="7"/>
      <c r="H519" s="7"/>
      <c r="I519" s="7"/>
      <c r="J519" s="7"/>
      <c r="K519" s="7"/>
      <c r="L519" s="7"/>
    </row>
    <row r="520" spans="3:12" x14ac:dyDescent="0.2">
      <c r="C520" s="100"/>
      <c r="D520" s="7"/>
      <c r="E520" s="7"/>
      <c r="F520" s="7"/>
      <c r="G520" s="7"/>
      <c r="H520" s="7"/>
      <c r="I520" s="7"/>
      <c r="J520" s="7"/>
      <c r="K520" s="7"/>
      <c r="L520" s="7"/>
    </row>
    <row r="521" spans="3:12" x14ac:dyDescent="0.2">
      <c r="C521" s="100"/>
      <c r="D521" s="7"/>
      <c r="E521" s="7"/>
      <c r="F521" s="7"/>
      <c r="G521" s="7"/>
      <c r="H521" s="7"/>
      <c r="I521" s="7"/>
      <c r="J521" s="7"/>
      <c r="K521" s="7"/>
      <c r="L521" s="7"/>
    </row>
    <row r="522" spans="3:12" x14ac:dyDescent="0.2">
      <c r="C522" s="100"/>
      <c r="D522" s="7"/>
      <c r="E522" s="7"/>
      <c r="F522" s="7"/>
      <c r="G522" s="7"/>
      <c r="H522" s="7"/>
      <c r="I522" s="7"/>
      <c r="J522" s="7"/>
      <c r="K522" s="7"/>
      <c r="L522" s="7"/>
    </row>
    <row r="523" spans="3:12" x14ac:dyDescent="0.2">
      <c r="C523" s="100"/>
      <c r="D523" s="7"/>
      <c r="E523" s="7"/>
      <c r="F523" s="7"/>
      <c r="G523" s="7"/>
      <c r="H523" s="7"/>
      <c r="I523" s="7"/>
      <c r="J523" s="7"/>
      <c r="K523" s="7"/>
      <c r="L523" s="7"/>
    </row>
    <row r="524" spans="3:12" x14ac:dyDescent="0.2">
      <c r="C524" s="100"/>
      <c r="D524" s="7"/>
      <c r="E524" s="7"/>
      <c r="F524" s="7"/>
      <c r="G524" s="7"/>
      <c r="H524" s="7"/>
      <c r="I524" s="7"/>
      <c r="J524" s="7"/>
      <c r="K524" s="7"/>
      <c r="L524" s="7"/>
    </row>
    <row r="525" spans="3:12" x14ac:dyDescent="0.2">
      <c r="C525" s="100"/>
      <c r="D525" s="7"/>
      <c r="E525" s="7"/>
      <c r="F525" s="7"/>
      <c r="G525" s="7"/>
      <c r="H525" s="7"/>
      <c r="I525" s="7"/>
      <c r="J525" s="7"/>
      <c r="K525" s="7"/>
      <c r="L525" s="7"/>
    </row>
    <row r="526" spans="3:12" x14ac:dyDescent="0.2">
      <c r="C526" s="100"/>
      <c r="D526" s="7"/>
      <c r="E526" s="7"/>
      <c r="F526" s="7"/>
      <c r="G526" s="7"/>
      <c r="H526" s="7"/>
      <c r="I526" s="7"/>
      <c r="J526" s="7"/>
      <c r="K526" s="7"/>
      <c r="L526" s="7"/>
    </row>
    <row r="527" spans="3:12" x14ac:dyDescent="0.2">
      <c r="C527" s="100"/>
      <c r="D527" s="7"/>
      <c r="E527" s="7"/>
      <c r="F527" s="7"/>
      <c r="G527" s="7"/>
      <c r="H527" s="7"/>
      <c r="I527" s="7"/>
      <c r="J527" s="7"/>
      <c r="K527" s="7"/>
      <c r="L527" s="7"/>
    </row>
    <row r="528" spans="3:12" x14ac:dyDescent="0.2">
      <c r="C528" s="100"/>
      <c r="D528" s="7"/>
      <c r="E528" s="7"/>
      <c r="F528" s="7"/>
      <c r="G528" s="7"/>
      <c r="H528" s="7"/>
      <c r="I528" s="7"/>
      <c r="J528" s="7"/>
      <c r="K528" s="7"/>
      <c r="L528" s="7"/>
    </row>
    <row r="529" spans="3:12" x14ac:dyDescent="0.2">
      <c r="C529" s="100"/>
      <c r="D529" s="7"/>
      <c r="E529" s="7"/>
      <c r="F529" s="7"/>
      <c r="G529" s="7"/>
      <c r="H529" s="7"/>
      <c r="I529" s="7"/>
      <c r="J529" s="7"/>
      <c r="K529" s="7"/>
      <c r="L529" s="7"/>
    </row>
    <row r="530" spans="3:12" x14ac:dyDescent="0.2">
      <c r="C530" s="100"/>
      <c r="D530" s="7"/>
      <c r="E530" s="7"/>
      <c r="F530" s="7"/>
      <c r="G530" s="7"/>
      <c r="H530" s="7"/>
      <c r="I530" s="7"/>
      <c r="J530" s="7"/>
      <c r="K530" s="7"/>
      <c r="L530" s="7"/>
    </row>
    <row r="531" spans="3:12" x14ac:dyDescent="0.2">
      <c r="C531" s="100"/>
      <c r="D531" s="7"/>
      <c r="E531" s="7"/>
      <c r="F531" s="7"/>
      <c r="G531" s="7"/>
      <c r="H531" s="7"/>
      <c r="I531" s="7"/>
      <c r="J531" s="7"/>
      <c r="K531" s="7"/>
      <c r="L531" s="7"/>
    </row>
    <row r="532" spans="3:12" x14ac:dyDescent="0.2">
      <c r="C532" s="100"/>
      <c r="D532" s="7"/>
      <c r="E532" s="7"/>
      <c r="F532" s="7"/>
      <c r="G532" s="7"/>
      <c r="H532" s="7"/>
      <c r="I532" s="7"/>
      <c r="J532" s="7"/>
      <c r="K532" s="7"/>
      <c r="L532" s="7"/>
    </row>
    <row r="533" spans="3:12" x14ac:dyDescent="0.2">
      <c r="C533" s="100"/>
      <c r="D533" s="7"/>
      <c r="E533" s="7"/>
      <c r="F533" s="7"/>
      <c r="G533" s="7"/>
      <c r="H533" s="7"/>
      <c r="I533" s="7"/>
      <c r="J533" s="7"/>
      <c r="K533" s="7"/>
      <c r="L533" s="7"/>
    </row>
    <row r="534" spans="3:12" x14ac:dyDescent="0.2">
      <c r="C534" s="100"/>
      <c r="D534" s="7"/>
      <c r="E534" s="7"/>
      <c r="F534" s="7"/>
      <c r="G534" s="7"/>
      <c r="H534" s="7"/>
      <c r="I534" s="7"/>
      <c r="J534" s="7"/>
      <c r="K534" s="7"/>
      <c r="L534" s="7"/>
    </row>
    <row r="535" spans="3:12" x14ac:dyDescent="0.2">
      <c r="C535" s="100"/>
      <c r="D535" s="7"/>
      <c r="E535" s="7"/>
      <c r="F535" s="7"/>
      <c r="G535" s="7"/>
      <c r="H535" s="7"/>
      <c r="I535" s="7"/>
      <c r="J535" s="7"/>
      <c r="K535" s="7"/>
      <c r="L535" s="7"/>
    </row>
    <row r="536" spans="3:12" x14ac:dyDescent="0.2">
      <c r="C536" s="100"/>
      <c r="D536" s="7"/>
      <c r="E536" s="7"/>
      <c r="F536" s="7"/>
      <c r="G536" s="7"/>
      <c r="H536" s="7"/>
      <c r="I536" s="7"/>
      <c r="J536" s="7"/>
      <c r="K536" s="7"/>
      <c r="L536" s="7"/>
    </row>
    <row r="537" spans="3:12" x14ac:dyDescent="0.2">
      <c r="C537" s="100"/>
      <c r="D537" s="7"/>
      <c r="E537" s="7"/>
      <c r="F537" s="7"/>
      <c r="G537" s="7"/>
      <c r="H537" s="7"/>
      <c r="I537" s="7"/>
      <c r="J537" s="7"/>
      <c r="K537" s="7"/>
      <c r="L537" s="7"/>
    </row>
    <row r="538" spans="3:12" x14ac:dyDescent="0.2">
      <c r="C538" s="100"/>
      <c r="D538" s="7"/>
      <c r="E538" s="7"/>
      <c r="F538" s="7"/>
      <c r="G538" s="7"/>
      <c r="H538" s="7"/>
      <c r="I538" s="7"/>
      <c r="J538" s="7"/>
      <c r="K538" s="7"/>
      <c r="L538" s="7"/>
    </row>
    <row r="539" spans="3:12" x14ac:dyDescent="0.2">
      <c r="C539" s="100"/>
      <c r="D539" s="7"/>
      <c r="E539" s="7"/>
      <c r="F539" s="7"/>
      <c r="G539" s="7"/>
      <c r="H539" s="7"/>
      <c r="I539" s="7"/>
      <c r="J539" s="7"/>
      <c r="K539" s="7"/>
      <c r="L539" s="7"/>
    </row>
    <row r="540" spans="3:12" x14ac:dyDescent="0.2">
      <c r="C540" s="100"/>
      <c r="D540" s="7"/>
      <c r="E540" s="7"/>
      <c r="F540" s="7"/>
      <c r="G540" s="7"/>
      <c r="H540" s="7"/>
      <c r="I540" s="7"/>
      <c r="J540" s="7"/>
      <c r="K540" s="7"/>
      <c r="L540" s="7"/>
    </row>
    <row r="541" spans="3:12" x14ac:dyDescent="0.2">
      <c r="C541" s="100"/>
      <c r="D541" s="7"/>
      <c r="E541" s="7"/>
      <c r="F541" s="7"/>
      <c r="G541" s="7"/>
      <c r="H541" s="7"/>
      <c r="I541" s="7"/>
      <c r="J541" s="7"/>
      <c r="K541" s="7"/>
      <c r="L541" s="7"/>
    </row>
    <row r="542" spans="3:12" x14ac:dyDescent="0.2">
      <c r="C542" s="100"/>
      <c r="D542" s="7"/>
      <c r="E542" s="7"/>
      <c r="F542" s="7"/>
      <c r="G542" s="7"/>
      <c r="H542" s="7"/>
      <c r="I542" s="7"/>
      <c r="J542" s="7"/>
      <c r="K542" s="7"/>
      <c r="L542" s="7"/>
    </row>
    <row r="543" spans="3:12" x14ac:dyDescent="0.2">
      <c r="C543" s="100"/>
      <c r="D543" s="7"/>
      <c r="E543" s="7"/>
      <c r="F543" s="7"/>
      <c r="G543" s="7"/>
      <c r="H543" s="7"/>
      <c r="I543" s="7"/>
      <c r="J543" s="7"/>
      <c r="K543" s="7"/>
      <c r="L543" s="7"/>
    </row>
    <row r="544" spans="3:12" x14ac:dyDescent="0.2">
      <c r="C544" s="100"/>
      <c r="D544" s="7"/>
      <c r="E544" s="7"/>
      <c r="F544" s="7"/>
      <c r="G544" s="7"/>
      <c r="H544" s="7"/>
      <c r="I544" s="7"/>
      <c r="J544" s="7"/>
      <c r="K544" s="7"/>
      <c r="L544" s="7"/>
    </row>
    <row r="545" spans="3:12" x14ac:dyDescent="0.2">
      <c r="C545" s="100"/>
      <c r="D545" s="7"/>
      <c r="E545" s="7"/>
      <c r="F545" s="7"/>
      <c r="G545" s="7"/>
      <c r="H545" s="7"/>
      <c r="I545" s="7"/>
      <c r="J545" s="7"/>
      <c r="K545" s="7"/>
      <c r="L545" s="7"/>
    </row>
    <row r="546" spans="3:12" x14ac:dyDescent="0.2">
      <c r="C546" s="100"/>
      <c r="D546" s="7"/>
      <c r="E546" s="7"/>
      <c r="F546" s="7"/>
      <c r="G546" s="7"/>
      <c r="H546" s="7"/>
      <c r="I546" s="7"/>
      <c r="J546" s="7"/>
      <c r="K546" s="7"/>
      <c r="L546" s="7"/>
    </row>
    <row r="547" spans="3:12" x14ac:dyDescent="0.2">
      <c r="C547" s="100"/>
      <c r="D547" s="7"/>
      <c r="E547" s="7"/>
      <c r="F547" s="7"/>
      <c r="G547" s="7"/>
      <c r="H547" s="7"/>
      <c r="I547" s="7"/>
      <c r="J547" s="7"/>
      <c r="K547" s="7"/>
      <c r="L547" s="7"/>
    </row>
    <row r="548" spans="3:12" x14ac:dyDescent="0.2">
      <c r="C548" s="100"/>
      <c r="D548" s="7"/>
      <c r="E548" s="7"/>
      <c r="F548" s="7"/>
      <c r="G548" s="7"/>
      <c r="H548" s="7"/>
      <c r="I548" s="7"/>
      <c r="J548" s="7"/>
      <c r="K548" s="7"/>
      <c r="L548" s="7"/>
    </row>
    <row r="549" spans="3:12" x14ac:dyDescent="0.2">
      <c r="C549" s="100"/>
      <c r="D549" s="7"/>
      <c r="E549" s="7"/>
      <c r="F549" s="7"/>
      <c r="G549" s="7"/>
      <c r="H549" s="7"/>
      <c r="I549" s="7"/>
      <c r="J549" s="7"/>
      <c r="K549" s="7"/>
      <c r="L549" s="7"/>
    </row>
    <row r="550" spans="3:12" x14ac:dyDescent="0.2">
      <c r="C550" s="100"/>
      <c r="D550" s="7"/>
      <c r="E550" s="7"/>
      <c r="F550" s="7"/>
      <c r="G550" s="7"/>
      <c r="H550" s="7"/>
      <c r="I550" s="7"/>
      <c r="J550" s="7"/>
      <c r="K550" s="7"/>
      <c r="L550" s="7"/>
    </row>
    <row r="551" spans="3:12" x14ac:dyDescent="0.2">
      <c r="C551" s="100"/>
      <c r="D551" s="7"/>
      <c r="E551" s="7"/>
      <c r="F551" s="7"/>
      <c r="G551" s="7"/>
      <c r="H551" s="7"/>
      <c r="I551" s="7"/>
      <c r="J551" s="7"/>
      <c r="K551" s="7"/>
      <c r="L551" s="7"/>
    </row>
    <row r="552" spans="3:12" x14ac:dyDescent="0.2">
      <c r="C552" s="100"/>
      <c r="D552" s="7"/>
      <c r="E552" s="7"/>
      <c r="F552" s="7"/>
      <c r="G552" s="7"/>
      <c r="H552" s="7"/>
      <c r="I552" s="7"/>
      <c r="J552" s="7"/>
      <c r="K552" s="7"/>
      <c r="L552" s="7"/>
    </row>
    <row r="553" spans="3:12" x14ac:dyDescent="0.2">
      <c r="C553" s="100"/>
      <c r="D553" s="7"/>
      <c r="E553" s="7"/>
      <c r="F553" s="7"/>
      <c r="G553" s="7"/>
      <c r="H553" s="7"/>
      <c r="I553" s="7"/>
      <c r="J553" s="7"/>
      <c r="K553" s="7"/>
      <c r="L553" s="7"/>
    </row>
    <row r="554" spans="3:12" x14ac:dyDescent="0.2">
      <c r="C554" s="100"/>
      <c r="D554" s="7"/>
      <c r="E554" s="7"/>
      <c r="F554" s="7"/>
      <c r="G554" s="7"/>
      <c r="H554" s="7"/>
      <c r="I554" s="7"/>
      <c r="J554" s="7"/>
      <c r="K554" s="7"/>
      <c r="L554" s="7"/>
    </row>
    <row r="555" spans="3:12" x14ac:dyDescent="0.2">
      <c r="C555" s="100"/>
      <c r="D555" s="7"/>
      <c r="E555" s="7"/>
      <c r="F555" s="7"/>
      <c r="G555" s="7"/>
      <c r="H555" s="7"/>
      <c r="I555" s="7"/>
      <c r="J555" s="7"/>
      <c r="K555" s="7"/>
      <c r="L555" s="7"/>
    </row>
    <row r="556" spans="3:12" x14ac:dyDescent="0.2">
      <c r="C556" s="100"/>
      <c r="D556" s="7"/>
      <c r="E556" s="7"/>
      <c r="F556" s="7"/>
      <c r="G556" s="7"/>
      <c r="H556" s="7"/>
      <c r="I556" s="7"/>
      <c r="J556" s="7"/>
      <c r="K556" s="7"/>
      <c r="L556" s="7"/>
    </row>
    <row r="557" spans="3:12" x14ac:dyDescent="0.2">
      <c r="C557" s="100"/>
      <c r="D557" s="7"/>
      <c r="E557" s="7"/>
      <c r="F557" s="7"/>
      <c r="G557" s="7"/>
      <c r="H557" s="7"/>
      <c r="I557" s="7"/>
      <c r="J557" s="7"/>
      <c r="K557" s="7"/>
      <c r="L557" s="7"/>
    </row>
    <row r="558" spans="3:12" x14ac:dyDescent="0.2">
      <c r="C558" s="100"/>
      <c r="D558" s="7"/>
      <c r="E558" s="7"/>
      <c r="F558" s="7"/>
      <c r="G558" s="7"/>
      <c r="H558" s="7"/>
      <c r="I558" s="7"/>
      <c r="J558" s="7"/>
      <c r="K558" s="7"/>
      <c r="L558" s="7"/>
    </row>
    <row r="559" spans="3:12" x14ac:dyDescent="0.2">
      <c r="C559" s="100"/>
      <c r="D559" s="7"/>
      <c r="E559" s="7"/>
      <c r="F559" s="7"/>
      <c r="G559" s="7"/>
      <c r="H559" s="7"/>
      <c r="I559" s="7"/>
      <c r="J559" s="7"/>
      <c r="K559" s="7"/>
      <c r="L559" s="7"/>
    </row>
    <row r="560" spans="3:12" x14ac:dyDescent="0.2">
      <c r="C560" s="100"/>
      <c r="D560" s="7"/>
      <c r="E560" s="7"/>
      <c r="F560" s="7"/>
      <c r="G560" s="7"/>
      <c r="H560" s="7"/>
      <c r="I560" s="7"/>
      <c r="J560" s="7"/>
      <c r="K560" s="7"/>
      <c r="L560" s="7"/>
    </row>
    <row r="561" spans="3:12" x14ac:dyDescent="0.2">
      <c r="C561" s="100"/>
      <c r="D561" s="7"/>
      <c r="E561" s="7"/>
      <c r="F561" s="7"/>
      <c r="G561" s="7"/>
      <c r="H561" s="7"/>
      <c r="I561" s="7"/>
      <c r="J561" s="7"/>
      <c r="K561" s="7"/>
      <c r="L561" s="7"/>
    </row>
    <row r="562" spans="3:12" x14ac:dyDescent="0.2">
      <c r="C562" s="100"/>
      <c r="D562" s="7"/>
      <c r="E562" s="7"/>
      <c r="F562" s="7"/>
      <c r="G562" s="7"/>
      <c r="H562" s="7"/>
      <c r="I562" s="7"/>
      <c r="J562" s="7"/>
      <c r="K562" s="7"/>
      <c r="L562" s="7"/>
    </row>
    <row r="563" spans="3:12" x14ac:dyDescent="0.2">
      <c r="C563" s="100"/>
      <c r="D563" s="7"/>
      <c r="E563" s="7"/>
      <c r="F563" s="7"/>
      <c r="G563" s="7"/>
      <c r="H563" s="7"/>
      <c r="I563" s="7"/>
      <c r="J563" s="7"/>
      <c r="K563" s="7"/>
      <c r="L563" s="7"/>
    </row>
    <row r="564" spans="3:12" x14ac:dyDescent="0.2">
      <c r="C564" s="100"/>
      <c r="D564" s="7"/>
      <c r="E564" s="7"/>
      <c r="F564" s="7"/>
      <c r="G564" s="7"/>
      <c r="H564" s="7"/>
      <c r="I564" s="7"/>
      <c r="J564" s="7"/>
      <c r="K564" s="7"/>
      <c r="L564" s="7"/>
    </row>
    <row r="565" spans="3:12" x14ac:dyDescent="0.2">
      <c r="C565" s="100"/>
      <c r="D565" s="7"/>
      <c r="E565" s="7"/>
      <c r="F565" s="7"/>
      <c r="G565" s="7"/>
      <c r="H565" s="7"/>
      <c r="I565" s="7"/>
      <c r="J565" s="7"/>
      <c r="K565" s="7"/>
      <c r="L565" s="7"/>
    </row>
    <row r="566" spans="3:12" x14ac:dyDescent="0.2">
      <c r="C566" s="100"/>
      <c r="D566" s="7"/>
      <c r="E566" s="7"/>
      <c r="F566" s="7"/>
      <c r="G566" s="7"/>
      <c r="H566" s="7"/>
      <c r="I566" s="7"/>
      <c r="J566" s="7"/>
      <c r="K566" s="7"/>
      <c r="L566" s="7"/>
    </row>
    <row r="567" spans="3:12" x14ac:dyDescent="0.2">
      <c r="C567" s="100"/>
      <c r="D567" s="7"/>
      <c r="E567" s="7"/>
      <c r="F567" s="7"/>
      <c r="G567" s="7"/>
      <c r="H567" s="7"/>
      <c r="I567" s="7"/>
      <c r="J567" s="7"/>
      <c r="K567" s="7"/>
      <c r="L567" s="7"/>
    </row>
    <row r="568" spans="3:12" x14ac:dyDescent="0.2">
      <c r="C568" s="100"/>
      <c r="D568" s="7"/>
      <c r="E568" s="7"/>
      <c r="F568" s="7"/>
      <c r="G568" s="7"/>
      <c r="H568" s="7"/>
      <c r="I568" s="7"/>
      <c r="J568" s="7"/>
      <c r="K568" s="7"/>
      <c r="L568" s="7"/>
    </row>
    <row r="569" spans="3:12" x14ac:dyDescent="0.2">
      <c r="C569" s="100"/>
      <c r="D569" s="7"/>
      <c r="E569" s="7"/>
      <c r="F569" s="7"/>
      <c r="G569" s="7"/>
      <c r="H569" s="7"/>
      <c r="I569" s="7"/>
      <c r="J569" s="7"/>
      <c r="K569" s="7"/>
      <c r="L569" s="7"/>
    </row>
    <row r="570" spans="3:12" x14ac:dyDescent="0.2">
      <c r="C570" s="100"/>
      <c r="D570" s="7"/>
      <c r="E570" s="7"/>
      <c r="F570" s="7"/>
      <c r="G570" s="7"/>
      <c r="H570" s="7"/>
      <c r="I570" s="7"/>
      <c r="J570" s="7"/>
      <c r="K570" s="7"/>
      <c r="L570" s="7"/>
    </row>
    <row r="571" spans="3:12" x14ac:dyDescent="0.2">
      <c r="C571" s="100"/>
      <c r="D571" s="7"/>
      <c r="E571" s="7"/>
      <c r="F571" s="7"/>
      <c r="G571" s="7"/>
      <c r="H571" s="7"/>
      <c r="I571" s="7"/>
      <c r="J571" s="7"/>
      <c r="K571" s="7"/>
      <c r="L571" s="7"/>
    </row>
    <row r="572" spans="3:12" x14ac:dyDescent="0.2">
      <c r="C572" s="100"/>
      <c r="D572" s="7"/>
      <c r="E572" s="7"/>
      <c r="F572" s="7"/>
      <c r="G572" s="7"/>
      <c r="H572" s="7"/>
      <c r="I572" s="7"/>
      <c r="J572" s="7"/>
      <c r="K572" s="7"/>
      <c r="L572" s="7"/>
    </row>
    <row r="573" spans="3:12" x14ac:dyDescent="0.2">
      <c r="C573" s="100"/>
      <c r="D573" s="7"/>
      <c r="E573" s="7"/>
      <c r="F573" s="7"/>
      <c r="G573" s="7"/>
      <c r="H573" s="7"/>
      <c r="I573" s="7"/>
      <c r="J573" s="7"/>
      <c r="K573" s="7"/>
      <c r="L573" s="7"/>
    </row>
    <row r="574" spans="3:12" x14ac:dyDescent="0.2">
      <c r="C574" s="100"/>
      <c r="D574" s="7"/>
      <c r="E574" s="7"/>
      <c r="F574" s="7"/>
      <c r="G574" s="7"/>
      <c r="H574" s="7"/>
      <c r="I574" s="7"/>
      <c r="J574" s="7"/>
      <c r="K574" s="7"/>
      <c r="L574" s="7"/>
    </row>
    <row r="575" spans="3:12" x14ac:dyDescent="0.2">
      <c r="C575" s="100"/>
      <c r="D575" s="7"/>
      <c r="E575" s="7"/>
      <c r="F575" s="7"/>
      <c r="G575" s="7"/>
      <c r="H575" s="7"/>
      <c r="I575" s="7"/>
      <c r="J575" s="7"/>
      <c r="K575" s="7"/>
      <c r="L575" s="7"/>
    </row>
    <row r="576" spans="3:12" x14ac:dyDescent="0.2">
      <c r="C576" s="100"/>
      <c r="D576" s="7"/>
      <c r="E576" s="7"/>
      <c r="F576" s="7"/>
      <c r="G576" s="7"/>
      <c r="H576" s="7"/>
      <c r="I576" s="7"/>
      <c r="J576" s="7"/>
      <c r="K576" s="7"/>
      <c r="L576" s="7"/>
    </row>
    <row r="577" spans="3:12" x14ac:dyDescent="0.2">
      <c r="C577" s="100"/>
      <c r="D577" s="7"/>
      <c r="E577" s="7"/>
      <c r="F577" s="7"/>
      <c r="G577" s="7"/>
      <c r="H577" s="7"/>
      <c r="I577" s="7"/>
      <c r="J577" s="7"/>
      <c r="K577" s="7"/>
      <c r="L577" s="7"/>
    </row>
    <row r="578" spans="3:12" x14ac:dyDescent="0.2">
      <c r="C578" s="100"/>
      <c r="D578" s="7"/>
      <c r="E578" s="7"/>
      <c r="F578" s="7"/>
      <c r="G578" s="7"/>
      <c r="H578" s="7"/>
      <c r="I578" s="7"/>
      <c r="J578" s="7"/>
      <c r="K578" s="7"/>
      <c r="L578" s="7"/>
    </row>
    <row r="579" spans="3:12" x14ac:dyDescent="0.2">
      <c r="C579" s="100"/>
      <c r="D579" s="7"/>
      <c r="E579" s="7"/>
      <c r="F579" s="7"/>
      <c r="G579" s="7"/>
      <c r="H579" s="7"/>
      <c r="I579" s="7"/>
      <c r="J579" s="7"/>
      <c r="K579" s="7"/>
      <c r="L579" s="7"/>
    </row>
    <row r="580" spans="3:12" x14ac:dyDescent="0.2">
      <c r="C580" s="100"/>
      <c r="D580" s="7"/>
      <c r="E580" s="7"/>
      <c r="F580" s="7"/>
      <c r="G580" s="7"/>
      <c r="H580" s="7"/>
      <c r="I580" s="7"/>
      <c r="J580" s="7"/>
      <c r="K580" s="7"/>
      <c r="L580" s="7"/>
    </row>
    <row r="581" spans="3:12" x14ac:dyDescent="0.2">
      <c r="C581" s="100"/>
      <c r="D581" s="7"/>
      <c r="E581" s="7"/>
      <c r="F581" s="7"/>
      <c r="G581" s="7"/>
      <c r="H581" s="7"/>
      <c r="I581" s="7"/>
      <c r="J581" s="7"/>
      <c r="K581" s="7"/>
      <c r="L581" s="7"/>
    </row>
    <row r="582" spans="3:12" x14ac:dyDescent="0.2">
      <c r="C582" s="100"/>
      <c r="D582" s="7"/>
      <c r="E582" s="7"/>
      <c r="F582" s="7"/>
      <c r="G582" s="7"/>
      <c r="H582" s="7"/>
      <c r="I582" s="7"/>
      <c r="J582" s="7"/>
      <c r="K582" s="7"/>
      <c r="L582" s="7"/>
    </row>
    <row r="583" spans="3:12" x14ac:dyDescent="0.2">
      <c r="C583" s="100"/>
      <c r="D583" s="7"/>
      <c r="E583" s="7"/>
      <c r="F583" s="7"/>
      <c r="G583" s="7"/>
      <c r="H583" s="7"/>
      <c r="I583" s="7"/>
      <c r="J583" s="7"/>
      <c r="K583" s="7"/>
      <c r="L583" s="7"/>
    </row>
    <row r="584" spans="3:12" x14ac:dyDescent="0.2">
      <c r="C584" s="100"/>
      <c r="D584" s="7"/>
      <c r="E584" s="7"/>
      <c r="F584" s="7"/>
      <c r="G584" s="7"/>
      <c r="H584" s="7"/>
      <c r="I584" s="7"/>
      <c r="J584" s="7"/>
      <c r="K584" s="7"/>
      <c r="L584" s="7"/>
    </row>
    <row r="585" spans="3:12" x14ac:dyDescent="0.2">
      <c r="C585" s="100"/>
      <c r="D585" s="7"/>
      <c r="E585" s="7"/>
      <c r="F585" s="7"/>
      <c r="G585" s="7"/>
      <c r="H585" s="7"/>
      <c r="I585" s="7"/>
      <c r="J585" s="7"/>
      <c r="K585" s="7"/>
      <c r="L585" s="7"/>
    </row>
    <row r="586" spans="3:12" x14ac:dyDescent="0.2">
      <c r="C586" s="100"/>
      <c r="D586" s="7"/>
      <c r="E586" s="7"/>
      <c r="F586" s="7"/>
      <c r="G586" s="7"/>
      <c r="H586" s="7"/>
      <c r="I586" s="7"/>
      <c r="J586" s="7"/>
      <c r="K586" s="7"/>
      <c r="L586" s="7"/>
    </row>
    <row r="587" spans="3:12" x14ac:dyDescent="0.2">
      <c r="C587" s="100"/>
      <c r="D587" s="7"/>
      <c r="E587" s="7"/>
      <c r="F587" s="7"/>
      <c r="G587" s="7"/>
      <c r="H587" s="7"/>
      <c r="I587" s="7"/>
      <c r="J587" s="7"/>
      <c r="K587" s="7"/>
      <c r="L587" s="7"/>
    </row>
    <row r="588" spans="3:12" x14ac:dyDescent="0.2">
      <c r="C588" s="100"/>
      <c r="D588" s="7"/>
      <c r="E588" s="7"/>
      <c r="F588" s="7"/>
      <c r="G588" s="7"/>
      <c r="H588" s="7"/>
      <c r="I588" s="7"/>
      <c r="J588" s="7"/>
      <c r="K588" s="7"/>
      <c r="L588" s="7"/>
    </row>
    <row r="589" spans="3:12" x14ac:dyDescent="0.2">
      <c r="C589" s="100"/>
      <c r="D589" s="7"/>
      <c r="E589" s="7"/>
      <c r="F589" s="7"/>
      <c r="G589" s="7"/>
      <c r="H589" s="7"/>
      <c r="I589" s="7"/>
      <c r="J589" s="7"/>
      <c r="K589" s="7"/>
      <c r="L589" s="7"/>
    </row>
    <row r="590" spans="3:12" x14ac:dyDescent="0.2">
      <c r="C590" s="100"/>
      <c r="D590" s="7"/>
      <c r="E590" s="7"/>
      <c r="F590" s="7"/>
      <c r="G590" s="7"/>
      <c r="H590" s="7"/>
      <c r="I590" s="7"/>
      <c r="J590" s="7"/>
      <c r="K590" s="7"/>
      <c r="L590" s="7"/>
    </row>
    <row r="591" spans="3:12" x14ac:dyDescent="0.2">
      <c r="C591" s="100"/>
      <c r="D591" s="7"/>
      <c r="E591" s="7"/>
      <c r="F591" s="7"/>
      <c r="G591" s="7"/>
      <c r="H591" s="7"/>
      <c r="I591" s="7"/>
      <c r="J591" s="7"/>
      <c r="K591" s="7"/>
      <c r="L591" s="7"/>
    </row>
    <row r="592" spans="3:12" x14ac:dyDescent="0.2">
      <c r="C592" s="100"/>
      <c r="D592" s="7"/>
      <c r="E592" s="7"/>
      <c r="F592" s="7"/>
      <c r="G592" s="7"/>
      <c r="H592" s="7"/>
      <c r="I592" s="7"/>
      <c r="J592" s="7"/>
      <c r="K592" s="7"/>
      <c r="L592" s="7"/>
    </row>
    <row r="593" spans="3:12" x14ac:dyDescent="0.2">
      <c r="C593" s="100"/>
      <c r="D593" s="7"/>
      <c r="E593" s="7"/>
      <c r="F593" s="7"/>
      <c r="G593" s="7"/>
      <c r="H593" s="7"/>
      <c r="I593" s="7"/>
      <c r="J593" s="7"/>
      <c r="K593" s="7"/>
      <c r="L593" s="7"/>
    </row>
    <row r="594" spans="3:12" x14ac:dyDescent="0.2">
      <c r="C594" s="100"/>
      <c r="D594" s="7"/>
      <c r="E594" s="7"/>
      <c r="F594" s="7"/>
      <c r="G594" s="7"/>
      <c r="H594" s="7"/>
      <c r="I594" s="7"/>
      <c r="J594" s="7"/>
      <c r="K594" s="7"/>
      <c r="L594" s="7"/>
    </row>
    <row r="595" spans="3:12" x14ac:dyDescent="0.2">
      <c r="C595" s="100"/>
      <c r="D595" s="7"/>
      <c r="E595" s="7"/>
      <c r="F595" s="7"/>
      <c r="G595" s="7"/>
      <c r="H595" s="7"/>
      <c r="I595" s="7"/>
      <c r="J595" s="7"/>
      <c r="K595" s="7"/>
      <c r="L595" s="7"/>
    </row>
    <row r="596" spans="3:12" x14ac:dyDescent="0.2">
      <c r="C596" s="100"/>
      <c r="D596" s="7"/>
      <c r="E596" s="7"/>
      <c r="F596" s="7"/>
      <c r="G596" s="7"/>
      <c r="H596" s="7"/>
      <c r="I596" s="7"/>
      <c r="J596" s="7"/>
      <c r="K596" s="7"/>
      <c r="L596" s="7"/>
    </row>
    <row r="597" spans="3:12" x14ac:dyDescent="0.2">
      <c r="C597" s="100"/>
      <c r="D597" s="7"/>
      <c r="E597" s="7"/>
      <c r="F597" s="7"/>
      <c r="G597" s="7"/>
      <c r="H597" s="7"/>
      <c r="I597" s="7"/>
      <c r="J597" s="7"/>
      <c r="K597" s="7"/>
      <c r="L597" s="7"/>
    </row>
    <row r="598" spans="3:12" x14ac:dyDescent="0.2">
      <c r="C598" s="100"/>
      <c r="D598" s="7"/>
      <c r="E598" s="7"/>
      <c r="F598" s="7"/>
      <c r="G598" s="7"/>
      <c r="H598" s="7"/>
      <c r="I598" s="7"/>
      <c r="J598" s="7"/>
      <c r="K598" s="7"/>
      <c r="L598" s="7"/>
    </row>
    <row r="599" spans="3:12" x14ac:dyDescent="0.2">
      <c r="C599" s="100"/>
      <c r="D599" s="7"/>
      <c r="E599" s="7"/>
      <c r="F599" s="7"/>
      <c r="G599" s="7"/>
      <c r="H599" s="7"/>
      <c r="I599" s="7"/>
      <c r="J599" s="7"/>
      <c r="K599" s="7"/>
      <c r="L599" s="7"/>
    </row>
    <row r="600" spans="3:12" x14ac:dyDescent="0.2">
      <c r="C600" s="100"/>
      <c r="D600" s="7"/>
      <c r="E600" s="7"/>
      <c r="F600" s="7"/>
      <c r="G600" s="7"/>
      <c r="H600" s="7"/>
      <c r="I600" s="7"/>
      <c r="J600" s="7"/>
      <c r="K600" s="7"/>
      <c r="L600" s="7"/>
    </row>
    <row r="601" spans="3:12" x14ac:dyDescent="0.2">
      <c r="C601" s="100"/>
      <c r="D601" s="7"/>
      <c r="E601" s="7"/>
      <c r="F601" s="7"/>
      <c r="G601" s="7"/>
      <c r="H601" s="7"/>
      <c r="I601" s="7"/>
      <c r="J601" s="7"/>
      <c r="K601" s="7"/>
      <c r="L601" s="7"/>
    </row>
    <row r="602" spans="3:12" x14ac:dyDescent="0.2">
      <c r="C602" s="100"/>
      <c r="D602" s="7"/>
      <c r="E602" s="7"/>
      <c r="F602" s="7"/>
      <c r="G602" s="7"/>
      <c r="H602" s="7"/>
      <c r="I602" s="7"/>
      <c r="J602" s="7"/>
      <c r="K602" s="7"/>
      <c r="L602" s="7"/>
    </row>
    <row r="603" spans="3:12" x14ac:dyDescent="0.2">
      <c r="C603" s="100"/>
      <c r="D603" s="7"/>
      <c r="E603" s="7"/>
      <c r="F603" s="7"/>
      <c r="G603" s="7"/>
      <c r="H603" s="7"/>
      <c r="I603" s="7"/>
      <c r="J603" s="7"/>
      <c r="K603" s="7"/>
      <c r="L603" s="7"/>
    </row>
    <row r="604" spans="3:12" x14ac:dyDescent="0.2">
      <c r="C604" s="100"/>
      <c r="D604" s="7"/>
      <c r="E604" s="7"/>
      <c r="F604" s="7"/>
      <c r="G604" s="7"/>
      <c r="H604" s="7"/>
      <c r="I604" s="7"/>
      <c r="J604" s="7"/>
      <c r="K604" s="7"/>
      <c r="L604" s="7"/>
    </row>
    <row r="605" spans="3:12" x14ac:dyDescent="0.2">
      <c r="C605" s="100"/>
      <c r="D605" s="7"/>
      <c r="E605" s="7"/>
      <c r="F605" s="7"/>
      <c r="G605" s="7"/>
      <c r="H605" s="7"/>
      <c r="I605" s="7"/>
      <c r="J605" s="7"/>
      <c r="K605" s="7"/>
      <c r="L605" s="7"/>
    </row>
    <row r="606" spans="3:12" x14ac:dyDescent="0.2">
      <c r="C606" s="100"/>
      <c r="D606" s="7"/>
      <c r="E606" s="7"/>
      <c r="F606" s="7"/>
      <c r="G606" s="7"/>
      <c r="H606" s="7"/>
      <c r="I606" s="7"/>
      <c r="J606" s="7"/>
      <c r="K606" s="7"/>
      <c r="L606" s="7"/>
    </row>
    <row r="607" spans="3:12" x14ac:dyDescent="0.2">
      <c r="C607" s="100"/>
      <c r="D607" s="7"/>
      <c r="E607" s="7"/>
      <c r="F607" s="7"/>
      <c r="G607" s="7"/>
      <c r="H607" s="7"/>
      <c r="I607" s="7"/>
      <c r="J607" s="7"/>
      <c r="K607" s="7"/>
      <c r="L607" s="7"/>
    </row>
    <row r="608" spans="3:12" x14ac:dyDescent="0.2">
      <c r="C608" s="100"/>
      <c r="D608" s="7"/>
      <c r="E608" s="7"/>
      <c r="F608" s="7"/>
      <c r="G608" s="7"/>
      <c r="H608" s="7"/>
      <c r="I608" s="7"/>
      <c r="J608" s="7"/>
      <c r="K608" s="7"/>
      <c r="L608" s="7"/>
    </row>
    <row r="609" spans="3:12" x14ac:dyDescent="0.2">
      <c r="C609" s="100"/>
      <c r="D609" s="7"/>
      <c r="E609" s="7"/>
      <c r="F609" s="7"/>
      <c r="G609" s="7"/>
      <c r="H609" s="7"/>
      <c r="I609" s="7"/>
      <c r="J609" s="7"/>
      <c r="K609" s="7"/>
      <c r="L609" s="7"/>
    </row>
    <row r="610" spans="3:12" x14ac:dyDescent="0.2">
      <c r="C610" s="100"/>
      <c r="D610" s="7"/>
      <c r="E610" s="7"/>
      <c r="F610" s="7"/>
      <c r="G610" s="7"/>
      <c r="H610" s="7"/>
      <c r="I610" s="7"/>
      <c r="J610" s="7"/>
      <c r="K610" s="7"/>
      <c r="L610" s="7"/>
    </row>
    <row r="611" spans="3:12" x14ac:dyDescent="0.2">
      <c r="C611" s="100"/>
      <c r="D611" s="7"/>
      <c r="E611" s="7"/>
      <c r="F611" s="7"/>
      <c r="G611" s="7"/>
      <c r="H611" s="7"/>
      <c r="I611" s="7"/>
      <c r="J611" s="7"/>
      <c r="K611" s="7"/>
      <c r="L611" s="7"/>
    </row>
    <row r="612" spans="3:12" x14ac:dyDescent="0.2">
      <c r="C612" s="100"/>
      <c r="D612" s="7"/>
      <c r="E612" s="7"/>
      <c r="F612" s="7"/>
      <c r="G612" s="7"/>
      <c r="H612" s="7"/>
      <c r="I612" s="7"/>
      <c r="J612" s="7"/>
      <c r="K612" s="7"/>
      <c r="L612" s="7"/>
    </row>
    <row r="613" spans="3:12" x14ac:dyDescent="0.2">
      <c r="C613" s="100"/>
      <c r="D613" s="7"/>
      <c r="E613" s="7"/>
      <c r="F613" s="7"/>
      <c r="G613" s="7"/>
      <c r="H613" s="7"/>
      <c r="I613" s="7"/>
      <c r="J613" s="7"/>
      <c r="K613" s="7"/>
      <c r="L613" s="7"/>
    </row>
    <row r="614" spans="3:12" x14ac:dyDescent="0.2">
      <c r="C614" s="100"/>
      <c r="D614" s="7"/>
      <c r="E614" s="7"/>
      <c r="F614" s="7"/>
      <c r="G614" s="7"/>
      <c r="H614" s="7"/>
      <c r="I614" s="7"/>
      <c r="J614" s="7"/>
      <c r="K614" s="7"/>
      <c r="L614" s="7"/>
    </row>
    <row r="615" spans="3:12" x14ac:dyDescent="0.2">
      <c r="C615" s="100"/>
      <c r="D615" s="7"/>
      <c r="E615" s="7"/>
      <c r="F615" s="7"/>
      <c r="G615" s="7"/>
      <c r="H615" s="7"/>
      <c r="I615" s="7"/>
      <c r="J615" s="7"/>
      <c r="K615" s="7"/>
      <c r="L615" s="7"/>
    </row>
    <row r="616" spans="3:12" x14ac:dyDescent="0.2">
      <c r="C616" s="100"/>
      <c r="D616" s="7"/>
      <c r="E616" s="7"/>
      <c r="F616" s="7"/>
      <c r="G616" s="7"/>
      <c r="H616" s="7"/>
      <c r="I616" s="7"/>
      <c r="J616" s="7"/>
      <c r="K616" s="7"/>
      <c r="L616" s="7"/>
    </row>
    <row r="617" spans="3:12" x14ac:dyDescent="0.2">
      <c r="C617" s="100"/>
      <c r="D617" s="7"/>
      <c r="E617" s="7"/>
      <c r="F617" s="7"/>
      <c r="G617" s="7"/>
      <c r="H617" s="7"/>
      <c r="I617" s="7"/>
      <c r="J617" s="7"/>
      <c r="K617" s="7"/>
      <c r="L617" s="7"/>
    </row>
    <row r="618" spans="3:12" x14ac:dyDescent="0.2">
      <c r="C618" s="100"/>
      <c r="D618" s="7"/>
      <c r="E618" s="7"/>
      <c r="F618" s="7"/>
      <c r="G618" s="7"/>
      <c r="H618" s="7"/>
      <c r="I618" s="7"/>
      <c r="J618" s="7"/>
      <c r="K618" s="7"/>
      <c r="L618" s="7"/>
    </row>
    <row r="619" spans="3:12" x14ac:dyDescent="0.2">
      <c r="C619" s="100"/>
      <c r="D619" s="7"/>
      <c r="E619" s="7"/>
      <c r="F619" s="7"/>
      <c r="G619" s="7"/>
      <c r="H619" s="7"/>
      <c r="I619" s="7"/>
      <c r="J619" s="7"/>
      <c r="K619" s="7"/>
      <c r="L619" s="7"/>
    </row>
    <row r="620" spans="3:12" x14ac:dyDescent="0.2">
      <c r="C620" s="100"/>
      <c r="D620" s="7"/>
      <c r="E620" s="7"/>
      <c r="F620" s="7"/>
      <c r="G620" s="7"/>
      <c r="H620" s="7"/>
      <c r="I620" s="7"/>
      <c r="J620" s="7"/>
      <c r="K620" s="7"/>
      <c r="L620" s="7"/>
    </row>
    <row r="621" spans="3:12" x14ac:dyDescent="0.2">
      <c r="C621" s="100"/>
      <c r="D621" s="7"/>
      <c r="E621" s="7"/>
      <c r="F621" s="7"/>
      <c r="G621" s="7"/>
      <c r="H621" s="7"/>
      <c r="I621" s="7"/>
      <c r="J621" s="7"/>
      <c r="K621" s="7"/>
      <c r="L621" s="7"/>
    </row>
    <row r="622" spans="3:12" x14ac:dyDescent="0.2">
      <c r="C622" s="100"/>
      <c r="D622" s="7"/>
      <c r="E622" s="7"/>
      <c r="F622" s="7"/>
      <c r="G622" s="7"/>
      <c r="H622" s="7"/>
      <c r="I622" s="7"/>
      <c r="J622" s="7"/>
      <c r="K622" s="7"/>
      <c r="L622" s="7"/>
    </row>
    <row r="623" spans="3:12" x14ac:dyDescent="0.2">
      <c r="C623" s="100"/>
      <c r="D623" s="7"/>
      <c r="E623" s="7"/>
      <c r="F623" s="7"/>
      <c r="G623" s="7"/>
      <c r="H623" s="7"/>
      <c r="I623" s="7"/>
      <c r="J623" s="7"/>
      <c r="K623" s="7"/>
      <c r="L623" s="7"/>
    </row>
    <row r="624" spans="3:12" x14ac:dyDescent="0.2">
      <c r="C624" s="100"/>
      <c r="D624" s="7"/>
      <c r="E624" s="7"/>
      <c r="F624" s="7"/>
      <c r="G624" s="7"/>
      <c r="H624" s="7"/>
      <c r="I624" s="7"/>
      <c r="J624" s="7"/>
      <c r="K624" s="7"/>
      <c r="L624" s="7"/>
    </row>
    <row r="625" spans="3:12" x14ac:dyDescent="0.2">
      <c r="C625" s="100"/>
      <c r="D625" s="7"/>
      <c r="E625" s="7"/>
      <c r="F625" s="7"/>
      <c r="G625" s="7"/>
      <c r="H625" s="7"/>
      <c r="I625" s="7"/>
      <c r="J625" s="7"/>
      <c r="K625" s="7"/>
      <c r="L625" s="7"/>
    </row>
    <row r="626" spans="3:12" x14ac:dyDescent="0.2">
      <c r="C626" s="100"/>
      <c r="D626" s="7"/>
      <c r="E626" s="7"/>
      <c r="F626" s="7"/>
      <c r="G626" s="7"/>
      <c r="H626" s="7"/>
      <c r="I626" s="7"/>
      <c r="J626" s="7"/>
      <c r="K626" s="7"/>
      <c r="L626" s="7"/>
    </row>
    <row r="627" spans="3:12" x14ac:dyDescent="0.2">
      <c r="C627" s="100"/>
      <c r="D627" s="7"/>
      <c r="E627" s="7"/>
      <c r="F627" s="7"/>
      <c r="G627" s="7"/>
      <c r="H627" s="7"/>
      <c r="I627" s="7"/>
      <c r="J627" s="7"/>
      <c r="K627" s="7"/>
      <c r="L627" s="7"/>
    </row>
    <row r="628" spans="3:12" x14ac:dyDescent="0.2">
      <c r="C628" s="100"/>
      <c r="D628" s="7"/>
      <c r="E628" s="7"/>
      <c r="F628" s="7"/>
      <c r="G628" s="7"/>
      <c r="H628" s="7"/>
      <c r="I628" s="7"/>
      <c r="J628" s="7"/>
      <c r="K628" s="7"/>
      <c r="L628" s="7"/>
    </row>
    <row r="629" spans="3:12" x14ac:dyDescent="0.2">
      <c r="C629" s="100"/>
      <c r="D629" s="7"/>
      <c r="E629" s="7"/>
      <c r="F629" s="7"/>
      <c r="G629" s="7"/>
      <c r="H629" s="7"/>
      <c r="I629" s="7"/>
      <c r="J629" s="7"/>
      <c r="K629" s="7"/>
      <c r="L629" s="7"/>
    </row>
    <row r="630" spans="3:12" x14ac:dyDescent="0.2">
      <c r="C630" s="100"/>
      <c r="D630" s="7"/>
      <c r="E630" s="7"/>
      <c r="F630" s="7"/>
      <c r="G630" s="7"/>
      <c r="H630" s="7"/>
      <c r="I630" s="7"/>
      <c r="J630" s="7"/>
      <c r="K630" s="7"/>
      <c r="L630" s="7"/>
    </row>
    <row r="631" spans="3:12" x14ac:dyDescent="0.2">
      <c r="C631" s="100"/>
      <c r="D631" s="7"/>
      <c r="E631" s="7"/>
      <c r="F631" s="7"/>
      <c r="G631" s="7"/>
      <c r="H631" s="7"/>
      <c r="I631" s="7"/>
      <c r="J631" s="7"/>
      <c r="K631" s="7"/>
      <c r="L631" s="7"/>
    </row>
    <row r="632" spans="3:12" x14ac:dyDescent="0.2">
      <c r="C632" s="100"/>
      <c r="D632" s="7"/>
      <c r="E632" s="7"/>
      <c r="F632" s="7"/>
      <c r="G632" s="7"/>
      <c r="H632" s="7"/>
      <c r="I632" s="7"/>
      <c r="J632" s="7"/>
      <c r="K632" s="7"/>
      <c r="L632" s="7"/>
    </row>
    <row r="633" spans="3:12" x14ac:dyDescent="0.2">
      <c r="C633" s="100"/>
      <c r="D633" s="7"/>
      <c r="E633" s="7"/>
      <c r="F633" s="7"/>
      <c r="G633" s="7"/>
      <c r="H633" s="7"/>
      <c r="I633" s="7"/>
      <c r="J633" s="7"/>
      <c r="K633" s="7"/>
      <c r="L633" s="7"/>
    </row>
    <row r="634" spans="3:12" x14ac:dyDescent="0.2">
      <c r="C634" s="100"/>
      <c r="D634" s="7"/>
      <c r="E634" s="7"/>
      <c r="F634" s="7"/>
      <c r="G634" s="7"/>
      <c r="H634" s="7"/>
      <c r="I634" s="7"/>
      <c r="J634" s="7"/>
      <c r="K634" s="7"/>
      <c r="L634" s="7"/>
    </row>
    <row r="635" spans="3:12" x14ac:dyDescent="0.2">
      <c r="C635" s="100"/>
      <c r="D635" s="7"/>
      <c r="E635" s="7"/>
      <c r="F635" s="7"/>
      <c r="G635" s="7"/>
      <c r="H635" s="7"/>
      <c r="I635" s="7"/>
      <c r="J635" s="7"/>
      <c r="K635" s="7"/>
      <c r="L635" s="7"/>
    </row>
    <row r="636" spans="3:12" x14ac:dyDescent="0.2">
      <c r="C636" s="100"/>
      <c r="D636" s="7"/>
      <c r="E636" s="7"/>
      <c r="F636" s="7"/>
      <c r="G636" s="7"/>
      <c r="H636" s="7"/>
      <c r="I636" s="7"/>
      <c r="J636" s="7"/>
      <c r="K636" s="7"/>
      <c r="L636" s="7"/>
    </row>
    <row r="637" spans="3:12" x14ac:dyDescent="0.2">
      <c r="C637" s="100"/>
      <c r="D637" s="7"/>
      <c r="E637" s="7"/>
      <c r="F637" s="7"/>
      <c r="G637" s="7"/>
      <c r="H637" s="7"/>
      <c r="I637" s="7"/>
      <c r="J637" s="7"/>
      <c r="K637" s="7"/>
      <c r="L637" s="7"/>
    </row>
    <row r="638" spans="3:12" x14ac:dyDescent="0.2">
      <c r="C638" s="100"/>
      <c r="D638" s="7"/>
      <c r="E638" s="7"/>
      <c r="F638" s="7"/>
      <c r="G638" s="7"/>
      <c r="H638" s="7"/>
      <c r="I638" s="7"/>
      <c r="J638" s="7"/>
      <c r="K638" s="7"/>
      <c r="L638" s="7"/>
    </row>
    <row r="639" spans="3:12" x14ac:dyDescent="0.2">
      <c r="C639" s="100"/>
      <c r="D639" s="7"/>
      <c r="E639" s="7"/>
      <c r="F639" s="7"/>
      <c r="G639" s="7"/>
      <c r="H639" s="7"/>
      <c r="I639" s="7"/>
      <c r="J639" s="7"/>
      <c r="K639" s="7"/>
      <c r="L639" s="7"/>
    </row>
    <row r="640" spans="3:12" x14ac:dyDescent="0.2">
      <c r="C640" s="100"/>
      <c r="D640" s="7"/>
      <c r="E640" s="7"/>
      <c r="F640" s="7"/>
      <c r="G640" s="7"/>
      <c r="H640" s="7"/>
      <c r="I640" s="7"/>
      <c r="J640" s="7"/>
      <c r="K640" s="7"/>
      <c r="L640" s="7"/>
    </row>
    <row r="641" spans="3:12" x14ac:dyDescent="0.2">
      <c r="C641" s="100"/>
      <c r="D641" s="7"/>
      <c r="E641" s="7"/>
      <c r="F641" s="7"/>
      <c r="G641" s="7"/>
      <c r="H641" s="7"/>
      <c r="I641" s="7"/>
      <c r="J641" s="7"/>
      <c r="K641" s="7"/>
      <c r="L641" s="7"/>
    </row>
    <row r="642" spans="3:12" x14ac:dyDescent="0.2">
      <c r="C642" s="100"/>
      <c r="D642" s="7"/>
      <c r="E642" s="7"/>
      <c r="F642" s="7"/>
      <c r="G642" s="7"/>
      <c r="H642" s="7"/>
      <c r="I642" s="7"/>
      <c r="J642" s="7"/>
      <c r="K642" s="7"/>
      <c r="L642" s="7"/>
    </row>
    <row r="643" spans="3:12" x14ac:dyDescent="0.2">
      <c r="C643" s="100"/>
      <c r="D643" s="7"/>
      <c r="E643" s="7"/>
      <c r="F643" s="7"/>
      <c r="G643" s="7"/>
      <c r="H643" s="7"/>
      <c r="I643" s="7"/>
      <c r="J643" s="7"/>
      <c r="K643" s="7"/>
      <c r="L643" s="7"/>
    </row>
    <row r="644" spans="3:12" x14ac:dyDescent="0.2">
      <c r="C644" s="100"/>
      <c r="D644" s="7"/>
      <c r="E644" s="7"/>
      <c r="F644" s="7"/>
      <c r="G644" s="7"/>
      <c r="H644" s="7"/>
      <c r="I644" s="7"/>
      <c r="J644" s="7"/>
      <c r="K644" s="7"/>
      <c r="L644" s="7"/>
    </row>
    <row r="645" spans="3:12" x14ac:dyDescent="0.2">
      <c r="C645" s="100"/>
      <c r="D645" s="7"/>
      <c r="E645" s="7"/>
      <c r="F645" s="7"/>
      <c r="G645" s="7"/>
      <c r="H645" s="7"/>
      <c r="I645" s="7"/>
      <c r="J645" s="7"/>
      <c r="K645" s="7"/>
      <c r="L645" s="7"/>
    </row>
    <row r="646" spans="3:12" x14ac:dyDescent="0.2">
      <c r="C646" s="100"/>
      <c r="D646" s="7"/>
      <c r="E646" s="7"/>
      <c r="F646" s="7"/>
      <c r="G646" s="7"/>
      <c r="H646" s="7"/>
      <c r="I646" s="7"/>
      <c r="J646" s="7"/>
      <c r="K646" s="7"/>
      <c r="L646" s="7"/>
    </row>
    <row r="647" spans="3:12" x14ac:dyDescent="0.2">
      <c r="C647" s="100"/>
      <c r="D647" s="7"/>
      <c r="E647" s="7"/>
      <c r="F647" s="7"/>
      <c r="G647" s="7"/>
      <c r="H647" s="7"/>
      <c r="I647" s="7"/>
      <c r="J647" s="7"/>
      <c r="K647" s="7"/>
      <c r="L647" s="7"/>
    </row>
    <row r="648" spans="3:12" x14ac:dyDescent="0.2">
      <c r="C648" s="100"/>
      <c r="D648" s="7"/>
      <c r="E648" s="7"/>
      <c r="F648" s="7"/>
      <c r="G648" s="7"/>
      <c r="H648" s="7"/>
      <c r="I648" s="7"/>
      <c r="J648" s="7"/>
      <c r="K648" s="7"/>
      <c r="L648" s="7"/>
    </row>
    <row r="649" spans="3:12" x14ac:dyDescent="0.2">
      <c r="C649" s="100"/>
      <c r="D649" s="7"/>
      <c r="E649" s="7"/>
      <c r="F649" s="7"/>
      <c r="G649" s="7"/>
      <c r="H649" s="7"/>
      <c r="I649" s="7"/>
      <c r="J649" s="7"/>
      <c r="K649" s="7"/>
      <c r="L649" s="7"/>
    </row>
    <row r="650" spans="3:12" x14ac:dyDescent="0.2">
      <c r="C650" s="100"/>
      <c r="D650" s="7"/>
      <c r="E650" s="7"/>
      <c r="F650" s="7"/>
      <c r="G650" s="7"/>
      <c r="H650" s="7"/>
      <c r="I650" s="7"/>
      <c r="J650" s="7"/>
      <c r="K650" s="7"/>
      <c r="L650" s="7"/>
    </row>
    <row r="651" spans="3:12" x14ac:dyDescent="0.2">
      <c r="C651" s="100"/>
      <c r="D651" s="7"/>
      <c r="E651" s="7"/>
      <c r="F651" s="7"/>
      <c r="G651" s="7"/>
      <c r="H651" s="7"/>
      <c r="I651" s="7"/>
      <c r="J651" s="7"/>
      <c r="K651" s="7"/>
      <c r="L651" s="7"/>
    </row>
    <row r="652" spans="3:12" x14ac:dyDescent="0.2">
      <c r="C652" s="100"/>
      <c r="D652" s="7"/>
      <c r="E652" s="7"/>
      <c r="F652" s="7"/>
      <c r="G652" s="7"/>
      <c r="H652" s="7"/>
      <c r="I652" s="7"/>
      <c r="J652" s="7"/>
      <c r="K652" s="7"/>
      <c r="L652" s="7"/>
    </row>
    <row r="653" spans="3:12" x14ac:dyDescent="0.2">
      <c r="C653" s="100"/>
      <c r="D653" s="7"/>
      <c r="E653" s="7"/>
      <c r="F653" s="7"/>
      <c r="G653" s="7"/>
      <c r="H653" s="7"/>
      <c r="I653" s="7"/>
      <c r="J653" s="7"/>
      <c r="K653" s="7"/>
      <c r="L653" s="7"/>
    </row>
    <row r="654" spans="3:12" x14ac:dyDescent="0.2">
      <c r="C654" s="100"/>
      <c r="D654" s="7"/>
      <c r="E654" s="7"/>
      <c r="F654" s="7"/>
      <c r="G654" s="7"/>
      <c r="H654" s="7"/>
      <c r="I654" s="7"/>
      <c r="J654" s="7"/>
      <c r="K654" s="7"/>
      <c r="L654" s="7"/>
    </row>
    <row r="655" spans="3:12" x14ac:dyDescent="0.2">
      <c r="C655" s="100"/>
      <c r="D655" s="7"/>
      <c r="E655" s="7"/>
      <c r="F655" s="7"/>
      <c r="G655" s="7"/>
      <c r="H655" s="7"/>
      <c r="I655" s="7"/>
      <c r="J655" s="7"/>
      <c r="K655" s="7"/>
      <c r="L655" s="7"/>
    </row>
    <row r="656" spans="3:12" x14ac:dyDescent="0.2">
      <c r="C656" s="100"/>
      <c r="D656" s="7"/>
      <c r="E656" s="7"/>
      <c r="F656" s="7"/>
      <c r="G656" s="7"/>
      <c r="H656" s="7"/>
      <c r="I656" s="7"/>
      <c r="J656" s="7"/>
      <c r="K656" s="7"/>
      <c r="L656" s="7"/>
    </row>
    <row r="657" spans="3:12" x14ac:dyDescent="0.2">
      <c r="C657" s="100"/>
      <c r="D657" s="7"/>
      <c r="E657" s="7"/>
      <c r="F657" s="7"/>
      <c r="G657" s="7"/>
      <c r="H657" s="7"/>
      <c r="I657" s="7"/>
      <c r="J657" s="7"/>
      <c r="K657" s="7"/>
      <c r="L657" s="7"/>
    </row>
    <row r="658" spans="3:12" x14ac:dyDescent="0.2">
      <c r="C658" s="100"/>
      <c r="D658" s="7"/>
      <c r="E658" s="7"/>
      <c r="F658" s="7"/>
      <c r="G658" s="7"/>
      <c r="H658" s="7"/>
      <c r="I658" s="7"/>
      <c r="J658" s="7"/>
      <c r="K658" s="7"/>
      <c r="L658" s="7"/>
    </row>
    <row r="659" spans="3:12" x14ac:dyDescent="0.2">
      <c r="C659" s="100"/>
      <c r="D659" s="7"/>
      <c r="E659" s="7"/>
      <c r="F659" s="7"/>
      <c r="G659" s="7"/>
      <c r="H659" s="7"/>
      <c r="I659" s="7"/>
      <c r="J659" s="7"/>
      <c r="K659" s="7"/>
      <c r="L659" s="7"/>
    </row>
    <row r="660" spans="3:12" x14ac:dyDescent="0.2">
      <c r="C660" s="100"/>
      <c r="D660" s="7"/>
      <c r="E660" s="7"/>
      <c r="F660" s="7"/>
      <c r="G660" s="7"/>
      <c r="H660" s="7"/>
      <c r="I660" s="7"/>
      <c r="J660" s="7"/>
      <c r="K660" s="7"/>
      <c r="L660" s="7"/>
    </row>
    <row r="661" spans="3:12" x14ac:dyDescent="0.2">
      <c r="C661" s="100"/>
      <c r="D661" s="7"/>
      <c r="E661" s="7"/>
      <c r="F661" s="7"/>
      <c r="G661" s="7"/>
      <c r="H661" s="7"/>
      <c r="I661" s="7"/>
      <c r="J661" s="7"/>
      <c r="K661" s="7"/>
      <c r="L661" s="7"/>
    </row>
    <row r="662" spans="3:12" x14ac:dyDescent="0.2">
      <c r="C662" s="100"/>
      <c r="D662" s="7"/>
      <c r="E662" s="7"/>
      <c r="F662" s="7"/>
      <c r="G662" s="7"/>
      <c r="H662" s="7"/>
      <c r="I662" s="7"/>
      <c r="J662" s="7"/>
      <c r="K662" s="7"/>
      <c r="L662" s="7"/>
    </row>
    <row r="663" spans="3:12" x14ac:dyDescent="0.2">
      <c r="C663" s="100"/>
      <c r="D663" s="7"/>
      <c r="E663" s="7"/>
      <c r="F663" s="7"/>
      <c r="G663" s="7"/>
      <c r="H663" s="7"/>
      <c r="I663" s="7"/>
      <c r="J663" s="7"/>
      <c r="K663" s="7"/>
      <c r="L663" s="7"/>
    </row>
    <row r="664" spans="3:12" x14ac:dyDescent="0.2">
      <c r="C664" s="100"/>
      <c r="D664" s="7"/>
      <c r="E664" s="7"/>
      <c r="F664" s="7"/>
      <c r="G664" s="7"/>
      <c r="H664" s="7"/>
      <c r="I664" s="7"/>
      <c r="J664" s="7"/>
      <c r="K664" s="7"/>
      <c r="L664" s="7"/>
    </row>
    <row r="665" spans="3:12" x14ac:dyDescent="0.2">
      <c r="C665" s="100"/>
      <c r="D665" s="7"/>
      <c r="E665" s="7"/>
      <c r="F665" s="7"/>
      <c r="G665" s="7"/>
      <c r="H665" s="7"/>
      <c r="I665" s="7"/>
      <c r="J665" s="7"/>
      <c r="K665" s="7"/>
      <c r="L665" s="7"/>
    </row>
    <row r="666" spans="3:12" x14ac:dyDescent="0.2">
      <c r="C666" s="100"/>
      <c r="D666" s="7"/>
      <c r="E666" s="7"/>
      <c r="F666" s="7"/>
      <c r="G666" s="7"/>
      <c r="H666" s="7"/>
      <c r="I666" s="7"/>
      <c r="J666" s="7"/>
      <c r="K666" s="7"/>
      <c r="L666" s="7"/>
    </row>
    <row r="667" spans="3:12" x14ac:dyDescent="0.2">
      <c r="C667" s="100"/>
      <c r="D667" s="7"/>
      <c r="E667" s="7"/>
      <c r="F667" s="7"/>
      <c r="G667" s="7"/>
      <c r="H667" s="7"/>
      <c r="I667" s="7"/>
      <c r="J667" s="7"/>
      <c r="K667" s="7"/>
      <c r="L667" s="7"/>
    </row>
    <row r="668" spans="3:12" x14ac:dyDescent="0.2">
      <c r="C668" s="100"/>
      <c r="D668" s="7"/>
      <c r="E668" s="7"/>
      <c r="F668" s="7"/>
      <c r="G668" s="7"/>
      <c r="H668" s="7"/>
      <c r="I668" s="7"/>
      <c r="J668" s="7"/>
      <c r="K668" s="7"/>
      <c r="L668" s="7"/>
    </row>
    <row r="669" spans="3:12" x14ac:dyDescent="0.2">
      <c r="C669" s="100"/>
      <c r="D669" s="7"/>
      <c r="E669" s="7"/>
      <c r="F669" s="7"/>
      <c r="G669" s="7"/>
      <c r="H669" s="7"/>
      <c r="I669" s="7"/>
      <c r="J669" s="7"/>
      <c r="K669" s="7"/>
      <c r="L669" s="7"/>
    </row>
    <row r="670" spans="3:12" x14ac:dyDescent="0.2">
      <c r="C670" s="100"/>
      <c r="D670" s="7"/>
      <c r="E670" s="7"/>
      <c r="F670" s="7"/>
      <c r="G670" s="7"/>
      <c r="H670" s="7"/>
      <c r="I670" s="7"/>
      <c r="J670" s="7"/>
      <c r="K670" s="7"/>
      <c r="L670" s="7"/>
    </row>
    <row r="671" spans="3:12" x14ac:dyDescent="0.2">
      <c r="C671" s="100"/>
      <c r="D671" s="7"/>
      <c r="E671" s="7"/>
      <c r="F671" s="7"/>
      <c r="G671" s="7"/>
      <c r="H671" s="7"/>
      <c r="I671" s="7"/>
      <c r="J671" s="7"/>
      <c r="K671" s="7"/>
      <c r="L671" s="7"/>
    </row>
    <row r="672" spans="3:12" x14ac:dyDescent="0.2">
      <c r="C672" s="100"/>
      <c r="D672" s="7"/>
      <c r="E672" s="7"/>
      <c r="F672" s="7"/>
      <c r="G672" s="7"/>
      <c r="H672" s="7"/>
      <c r="I672" s="7"/>
      <c r="J672" s="7"/>
      <c r="K672" s="7"/>
      <c r="L672" s="7"/>
    </row>
    <row r="673" spans="3:12" x14ac:dyDescent="0.2">
      <c r="C673" s="100"/>
      <c r="D673" s="7"/>
      <c r="E673" s="7"/>
      <c r="F673" s="7"/>
      <c r="G673" s="7"/>
      <c r="H673" s="7"/>
      <c r="I673" s="7"/>
      <c r="J673" s="7"/>
      <c r="K673" s="7"/>
      <c r="L673" s="7"/>
    </row>
    <row r="674" spans="3:12" x14ac:dyDescent="0.2">
      <c r="C674" s="100"/>
      <c r="D674" s="7"/>
      <c r="E674" s="7"/>
      <c r="F674" s="7"/>
      <c r="G674" s="7"/>
      <c r="H674" s="7"/>
      <c r="I674" s="7"/>
      <c r="J674" s="7"/>
      <c r="K674" s="7"/>
      <c r="L674" s="7"/>
    </row>
    <row r="675" spans="3:12" x14ac:dyDescent="0.2">
      <c r="C675" s="100"/>
      <c r="D675" s="7"/>
      <c r="E675" s="7"/>
      <c r="F675" s="7"/>
      <c r="G675" s="7"/>
      <c r="H675" s="7"/>
      <c r="I675" s="7"/>
      <c r="J675" s="7"/>
      <c r="K675" s="7"/>
      <c r="L675" s="7"/>
    </row>
    <row r="676" spans="3:12" x14ac:dyDescent="0.2">
      <c r="C676" s="100"/>
      <c r="D676" s="7"/>
      <c r="E676" s="7"/>
      <c r="F676" s="7"/>
      <c r="G676" s="7"/>
      <c r="H676" s="7"/>
      <c r="I676" s="7"/>
      <c r="J676" s="7"/>
      <c r="K676" s="7"/>
      <c r="L676" s="7"/>
    </row>
    <row r="677" spans="3:12" x14ac:dyDescent="0.2">
      <c r="C677" s="100"/>
      <c r="D677" s="7"/>
      <c r="E677" s="7"/>
      <c r="F677" s="7"/>
      <c r="G677" s="7"/>
      <c r="H677" s="7"/>
      <c r="I677" s="7"/>
      <c r="J677" s="7"/>
      <c r="K677" s="7"/>
      <c r="L677" s="7"/>
    </row>
    <row r="678" spans="3:12" x14ac:dyDescent="0.2">
      <c r="C678" s="100"/>
      <c r="D678" s="7"/>
      <c r="E678" s="7"/>
      <c r="F678" s="7"/>
      <c r="G678" s="7"/>
      <c r="H678" s="7"/>
      <c r="I678" s="7"/>
      <c r="J678" s="7"/>
      <c r="K678" s="7"/>
      <c r="L678" s="7"/>
    </row>
    <row r="679" spans="3:12" x14ac:dyDescent="0.2">
      <c r="C679" s="100"/>
      <c r="D679" s="7"/>
      <c r="E679" s="7"/>
      <c r="F679" s="7"/>
      <c r="G679" s="7"/>
      <c r="H679" s="7"/>
      <c r="I679" s="7"/>
      <c r="J679" s="7"/>
      <c r="K679" s="7"/>
      <c r="L679" s="7"/>
    </row>
    <row r="680" spans="3:12" x14ac:dyDescent="0.2">
      <c r="C680" s="100"/>
      <c r="D680" s="7"/>
      <c r="E680" s="7"/>
      <c r="F680" s="7"/>
      <c r="G680" s="7"/>
      <c r="H680" s="7"/>
      <c r="I680" s="7"/>
      <c r="J680" s="7"/>
      <c r="K680" s="7"/>
      <c r="L680" s="7"/>
    </row>
    <row r="681" spans="3:12" x14ac:dyDescent="0.2">
      <c r="C681" s="100"/>
      <c r="D681" s="7"/>
      <c r="E681" s="7"/>
      <c r="F681" s="7"/>
      <c r="G681" s="7"/>
      <c r="H681" s="7"/>
      <c r="I681" s="7"/>
      <c r="J681" s="7"/>
      <c r="K681" s="7"/>
      <c r="L681" s="7"/>
    </row>
    <row r="682" spans="3:12" x14ac:dyDescent="0.2">
      <c r="C682" s="100"/>
      <c r="D682" s="7"/>
      <c r="E682" s="7"/>
      <c r="F682" s="7"/>
      <c r="G682" s="7"/>
      <c r="H682" s="7"/>
      <c r="I682" s="7"/>
      <c r="J682" s="7"/>
      <c r="K682" s="7"/>
      <c r="L682" s="7"/>
    </row>
    <row r="683" spans="3:12" x14ac:dyDescent="0.2">
      <c r="C683" s="100"/>
      <c r="D683" s="7"/>
      <c r="E683" s="7"/>
      <c r="F683" s="7"/>
      <c r="G683" s="7"/>
      <c r="H683" s="7"/>
      <c r="I683" s="7"/>
      <c r="J683" s="7"/>
      <c r="K683" s="7"/>
      <c r="L683" s="7"/>
    </row>
    <row r="684" spans="3:12" x14ac:dyDescent="0.2">
      <c r="C684" s="100"/>
      <c r="D684" s="7"/>
      <c r="E684" s="7"/>
      <c r="F684" s="7"/>
      <c r="G684" s="7"/>
      <c r="H684" s="7"/>
      <c r="I684" s="7"/>
      <c r="J684" s="7"/>
      <c r="K684" s="7"/>
      <c r="L684" s="7"/>
    </row>
    <row r="685" spans="3:12" x14ac:dyDescent="0.2">
      <c r="C685" s="100"/>
      <c r="D685" s="7"/>
      <c r="E685" s="7"/>
      <c r="F685" s="7"/>
      <c r="G685" s="7"/>
      <c r="H685" s="7"/>
      <c r="I685" s="7"/>
      <c r="J685" s="7"/>
      <c r="K685" s="7"/>
      <c r="L685" s="7"/>
    </row>
    <row r="686" spans="3:12" x14ac:dyDescent="0.2">
      <c r="C686" s="100"/>
      <c r="D686" s="7"/>
      <c r="E686" s="7"/>
      <c r="F686" s="7"/>
      <c r="G686" s="7"/>
      <c r="H686" s="7"/>
      <c r="I686" s="7"/>
      <c r="J686" s="7"/>
      <c r="K686" s="7"/>
      <c r="L686" s="7"/>
    </row>
    <row r="687" spans="3:12" x14ac:dyDescent="0.2">
      <c r="C687" s="100"/>
      <c r="D687" s="7"/>
      <c r="E687" s="7"/>
      <c r="F687" s="7"/>
      <c r="G687" s="7"/>
      <c r="H687" s="7"/>
      <c r="I687" s="7"/>
      <c r="J687" s="7"/>
      <c r="K687" s="7"/>
      <c r="L687" s="7"/>
    </row>
    <row r="688" spans="3:12" x14ac:dyDescent="0.2">
      <c r="C688" s="100"/>
      <c r="D688" s="7"/>
      <c r="E688" s="7"/>
      <c r="F688" s="7"/>
      <c r="G688" s="7"/>
      <c r="H688" s="7"/>
      <c r="I688" s="7"/>
      <c r="J688" s="7"/>
      <c r="K688" s="7"/>
      <c r="L688" s="7"/>
    </row>
    <row r="689" spans="3:12" x14ac:dyDescent="0.2">
      <c r="C689" s="100"/>
      <c r="D689" s="7"/>
      <c r="E689" s="7"/>
      <c r="F689" s="7"/>
      <c r="G689" s="7"/>
      <c r="H689" s="7"/>
      <c r="I689" s="7"/>
      <c r="J689" s="7"/>
      <c r="K689" s="7"/>
      <c r="L689" s="7"/>
    </row>
    <row r="690" spans="3:12" x14ac:dyDescent="0.2">
      <c r="C690" s="100"/>
      <c r="D690" s="7"/>
      <c r="E690" s="7"/>
      <c r="F690" s="7"/>
      <c r="G690" s="7"/>
      <c r="H690" s="7"/>
      <c r="I690" s="7"/>
      <c r="J690" s="7"/>
      <c r="K690" s="7"/>
      <c r="L690" s="7"/>
    </row>
    <row r="691" spans="3:12" x14ac:dyDescent="0.2">
      <c r="C691" s="100"/>
      <c r="D691" s="7"/>
      <c r="E691" s="7"/>
      <c r="F691" s="7"/>
      <c r="G691" s="7"/>
      <c r="H691" s="7"/>
      <c r="I691" s="7"/>
      <c r="J691" s="7"/>
      <c r="K691" s="7"/>
      <c r="L691" s="7"/>
    </row>
    <row r="692" spans="3:12" x14ac:dyDescent="0.2">
      <c r="C692" s="100"/>
      <c r="D692" s="7"/>
      <c r="E692" s="7"/>
      <c r="F692" s="7"/>
      <c r="G692" s="7"/>
      <c r="H692" s="7"/>
      <c r="I692" s="7"/>
      <c r="J692" s="7"/>
      <c r="K692" s="7"/>
      <c r="L692" s="7"/>
    </row>
    <row r="693" spans="3:12" x14ac:dyDescent="0.2">
      <c r="C693" s="100"/>
      <c r="D693" s="7"/>
      <c r="E693" s="7"/>
      <c r="F693" s="7"/>
      <c r="G693" s="7"/>
      <c r="H693" s="7"/>
      <c r="I693" s="7"/>
      <c r="J693" s="7"/>
      <c r="K693" s="7"/>
      <c r="L693" s="7"/>
    </row>
    <row r="694" spans="3:12" x14ac:dyDescent="0.2">
      <c r="C694" s="100"/>
      <c r="D694" s="7"/>
      <c r="E694" s="7"/>
      <c r="F694" s="7"/>
      <c r="G694" s="7"/>
      <c r="H694" s="7"/>
      <c r="I694" s="7"/>
      <c r="J694" s="7"/>
      <c r="K694" s="7"/>
      <c r="L694" s="7"/>
    </row>
    <row r="695" spans="3:12" x14ac:dyDescent="0.2">
      <c r="C695" s="100"/>
      <c r="D695" s="7"/>
      <c r="E695" s="7"/>
      <c r="F695" s="7"/>
      <c r="G695" s="7"/>
      <c r="H695" s="7"/>
      <c r="I695" s="7"/>
      <c r="J695" s="7"/>
      <c r="K695" s="7"/>
      <c r="L695" s="7"/>
    </row>
    <row r="696" spans="3:12" x14ac:dyDescent="0.2">
      <c r="C696" s="100"/>
      <c r="D696" s="7"/>
      <c r="E696" s="7"/>
      <c r="F696" s="7"/>
      <c r="G696" s="7"/>
      <c r="H696" s="7"/>
      <c r="I696" s="7"/>
      <c r="J696" s="7"/>
      <c r="K696" s="7"/>
      <c r="L696" s="7"/>
    </row>
    <row r="697" spans="3:12" x14ac:dyDescent="0.2">
      <c r="C697" s="100"/>
      <c r="D697" s="7"/>
      <c r="E697" s="7"/>
      <c r="F697" s="7"/>
      <c r="G697" s="7"/>
      <c r="H697" s="7"/>
      <c r="I697" s="7"/>
      <c r="J697" s="7"/>
      <c r="K697" s="7"/>
      <c r="L697" s="7"/>
    </row>
    <row r="698" spans="3:12" x14ac:dyDescent="0.2">
      <c r="C698" s="100"/>
      <c r="D698" s="7"/>
      <c r="E698" s="7"/>
      <c r="F698" s="7"/>
      <c r="G698" s="7"/>
      <c r="H698" s="7"/>
      <c r="I698" s="7"/>
      <c r="J698" s="7"/>
      <c r="K698" s="7"/>
      <c r="L698" s="7"/>
    </row>
    <row r="699" spans="3:12" x14ac:dyDescent="0.2">
      <c r="C699" s="100"/>
      <c r="D699" s="7"/>
      <c r="E699" s="7"/>
      <c r="F699" s="7"/>
      <c r="G699" s="7"/>
      <c r="H699" s="7"/>
      <c r="I699" s="7"/>
      <c r="J699" s="7"/>
      <c r="K699" s="7"/>
      <c r="L699" s="7"/>
    </row>
    <row r="700" spans="3:12" x14ac:dyDescent="0.2">
      <c r="C700" s="100"/>
      <c r="D700" s="7"/>
      <c r="E700" s="7"/>
      <c r="F700" s="7"/>
      <c r="G700" s="7"/>
      <c r="H700" s="7"/>
      <c r="I700" s="7"/>
      <c r="J700" s="7"/>
      <c r="K700" s="7"/>
      <c r="L700" s="7"/>
    </row>
    <row r="701" spans="3:12" x14ac:dyDescent="0.2">
      <c r="C701" s="100"/>
      <c r="D701" s="7"/>
      <c r="E701" s="7"/>
      <c r="F701" s="7"/>
      <c r="G701" s="7"/>
      <c r="H701" s="7"/>
      <c r="I701" s="7"/>
      <c r="J701" s="7"/>
      <c r="K701" s="7"/>
      <c r="L701" s="7"/>
    </row>
    <row r="702" spans="3:12" x14ac:dyDescent="0.2">
      <c r="C702" s="100"/>
      <c r="D702" s="7"/>
      <c r="E702" s="7"/>
      <c r="F702" s="7"/>
      <c r="G702" s="7"/>
      <c r="H702" s="7"/>
      <c r="I702" s="7"/>
      <c r="J702" s="7"/>
      <c r="K702" s="7"/>
      <c r="L702" s="7"/>
    </row>
    <row r="703" spans="3:12" x14ac:dyDescent="0.2">
      <c r="C703" s="100"/>
      <c r="D703" s="7"/>
      <c r="E703" s="7"/>
      <c r="F703" s="7"/>
      <c r="G703" s="7"/>
      <c r="H703" s="7"/>
      <c r="I703" s="7"/>
      <c r="J703" s="7"/>
      <c r="K703" s="7"/>
      <c r="L703" s="7"/>
    </row>
    <row r="704" spans="3:12" x14ac:dyDescent="0.2">
      <c r="C704" s="100"/>
      <c r="D704" s="7"/>
      <c r="E704" s="7"/>
      <c r="F704" s="7"/>
      <c r="G704" s="7"/>
      <c r="H704" s="7"/>
      <c r="I704" s="7"/>
      <c r="J704" s="7"/>
      <c r="K704" s="7"/>
      <c r="L704" s="7"/>
    </row>
    <row r="705" spans="3:12" x14ac:dyDescent="0.2">
      <c r="C705" s="100"/>
      <c r="D705" s="7"/>
      <c r="E705" s="7"/>
      <c r="F705" s="7"/>
      <c r="G705" s="7"/>
      <c r="H705" s="7"/>
      <c r="I705" s="7"/>
      <c r="J705" s="7"/>
      <c r="K705" s="7"/>
      <c r="L705" s="7"/>
    </row>
    <row r="706" spans="3:12" x14ac:dyDescent="0.2">
      <c r="C706" s="100"/>
      <c r="D706" s="7"/>
      <c r="E706" s="7"/>
      <c r="F706" s="7"/>
      <c r="G706" s="7"/>
      <c r="H706" s="7"/>
      <c r="I706" s="7"/>
      <c r="J706" s="7"/>
      <c r="K706" s="7"/>
      <c r="L706" s="7"/>
    </row>
    <row r="707" spans="3:12" x14ac:dyDescent="0.2">
      <c r="C707" s="100"/>
      <c r="D707" s="7"/>
      <c r="E707" s="7"/>
      <c r="F707" s="7"/>
      <c r="G707" s="7"/>
      <c r="H707" s="7"/>
      <c r="I707" s="7"/>
      <c r="J707" s="7"/>
      <c r="K707" s="7"/>
      <c r="L707" s="7"/>
    </row>
    <row r="708" spans="3:12" x14ac:dyDescent="0.2">
      <c r="C708" s="100"/>
      <c r="D708" s="7"/>
      <c r="E708" s="7"/>
      <c r="F708" s="7"/>
      <c r="G708" s="7"/>
      <c r="H708" s="7"/>
      <c r="I708" s="7"/>
      <c r="J708" s="7"/>
      <c r="K708" s="7"/>
      <c r="L708" s="7"/>
    </row>
    <row r="709" spans="3:12" x14ac:dyDescent="0.2">
      <c r="C709" s="100"/>
      <c r="D709" s="7"/>
      <c r="E709" s="7"/>
      <c r="F709" s="7"/>
      <c r="G709" s="7"/>
      <c r="H709" s="7"/>
      <c r="I709" s="7"/>
      <c r="J709" s="7"/>
      <c r="K709" s="7"/>
      <c r="L709" s="7"/>
    </row>
    <row r="710" spans="3:12" x14ac:dyDescent="0.2">
      <c r="C710" s="100"/>
      <c r="D710" s="7"/>
      <c r="E710" s="7"/>
      <c r="F710" s="7"/>
      <c r="G710" s="7"/>
      <c r="H710" s="7"/>
      <c r="I710" s="7"/>
      <c r="J710" s="7"/>
      <c r="K710" s="7"/>
      <c r="L710" s="7"/>
    </row>
    <row r="711" spans="3:12" x14ac:dyDescent="0.2">
      <c r="C711" s="100"/>
      <c r="D711" s="7"/>
      <c r="E711" s="7"/>
      <c r="F711" s="7"/>
      <c r="G711" s="7"/>
      <c r="H711" s="7"/>
      <c r="I711" s="7"/>
      <c r="J711" s="7"/>
      <c r="K711" s="7"/>
      <c r="L711" s="7"/>
    </row>
    <row r="712" spans="3:12" x14ac:dyDescent="0.2">
      <c r="C712" s="100"/>
      <c r="D712" s="7"/>
      <c r="E712" s="7"/>
      <c r="F712" s="7"/>
      <c r="G712" s="7"/>
      <c r="H712" s="7"/>
      <c r="I712" s="7"/>
      <c r="J712" s="7"/>
      <c r="K712" s="7"/>
      <c r="L712" s="7"/>
    </row>
    <row r="713" spans="3:12" x14ac:dyDescent="0.2">
      <c r="C713" s="100"/>
      <c r="D713" s="7"/>
      <c r="E713" s="7"/>
      <c r="F713" s="7"/>
      <c r="G713" s="7"/>
      <c r="H713" s="7"/>
      <c r="I713" s="7"/>
      <c r="J713" s="7"/>
      <c r="K713" s="7"/>
      <c r="L713" s="7"/>
    </row>
    <row r="714" spans="3:12" x14ac:dyDescent="0.2">
      <c r="C714" s="100"/>
      <c r="D714" s="7"/>
      <c r="E714" s="7"/>
      <c r="F714" s="7"/>
      <c r="G714" s="7"/>
      <c r="H714" s="7"/>
      <c r="I714" s="7"/>
      <c r="J714" s="7"/>
      <c r="K714" s="7"/>
      <c r="L714" s="7"/>
    </row>
    <row r="715" spans="3:12" x14ac:dyDescent="0.2">
      <c r="C715" s="100"/>
      <c r="D715" s="7"/>
      <c r="E715" s="7"/>
      <c r="F715" s="7"/>
      <c r="G715" s="7"/>
      <c r="H715" s="7"/>
      <c r="I715" s="7"/>
      <c r="J715" s="7"/>
      <c r="K715" s="7"/>
      <c r="L715" s="7"/>
    </row>
    <row r="716" spans="3:12" x14ac:dyDescent="0.2">
      <c r="C716" s="100"/>
      <c r="D716" s="7"/>
      <c r="E716" s="7"/>
      <c r="F716" s="7"/>
      <c r="G716" s="7"/>
      <c r="H716" s="7"/>
      <c r="I716" s="7"/>
      <c r="J716" s="7"/>
      <c r="K716" s="7"/>
      <c r="L716" s="7"/>
    </row>
    <row r="717" spans="3:12" x14ac:dyDescent="0.2">
      <c r="C717" s="100"/>
      <c r="D717" s="7"/>
      <c r="E717" s="7"/>
      <c r="F717" s="7"/>
      <c r="G717" s="7"/>
      <c r="H717" s="7"/>
      <c r="I717" s="7"/>
      <c r="J717" s="7"/>
      <c r="K717" s="7"/>
      <c r="L717" s="7"/>
    </row>
    <row r="718" spans="3:12" x14ac:dyDescent="0.2">
      <c r="C718" s="100"/>
      <c r="D718" s="7"/>
      <c r="E718" s="7"/>
      <c r="F718" s="7"/>
      <c r="G718" s="7"/>
      <c r="H718" s="7"/>
      <c r="I718" s="7"/>
      <c r="J718" s="7"/>
      <c r="K718" s="7"/>
      <c r="L718" s="7"/>
    </row>
    <row r="719" spans="3:12" x14ac:dyDescent="0.2">
      <c r="C719" s="100"/>
      <c r="D719" s="7"/>
      <c r="E719" s="7"/>
      <c r="F719" s="7"/>
      <c r="G719" s="7"/>
      <c r="H719" s="7"/>
      <c r="I719" s="7"/>
      <c r="J719" s="7"/>
      <c r="K719" s="7"/>
      <c r="L719" s="7"/>
    </row>
    <row r="720" spans="3:12" x14ac:dyDescent="0.2">
      <c r="C720" s="100"/>
      <c r="D720" s="7"/>
      <c r="E720" s="7"/>
      <c r="F720" s="7"/>
      <c r="G720" s="7"/>
      <c r="H720" s="7"/>
      <c r="I720" s="7"/>
      <c r="J720" s="7"/>
      <c r="K720" s="7"/>
      <c r="L720" s="7"/>
    </row>
    <row r="721" spans="3:12" x14ac:dyDescent="0.2">
      <c r="C721" s="100"/>
      <c r="D721" s="7"/>
      <c r="E721" s="7"/>
      <c r="F721" s="7"/>
      <c r="G721" s="7"/>
      <c r="H721" s="7"/>
      <c r="I721" s="7"/>
      <c r="J721" s="7"/>
      <c r="K721" s="7"/>
      <c r="L721" s="7"/>
    </row>
    <row r="722" spans="3:12" x14ac:dyDescent="0.2">
      <c r="C722" s="100"/>
      <c r="D722" s="7"/>
      <c r="E722" s="7"/>
      <c r="F722" s="7"/>
      <c r="G722" s="7"/>
      <c r="H722" s="7"/>
      <c r="I722" s="7"/>
      <c r="J722" s="7"/>
      <c r="K722" s="7"/>
      <c r="L722" s="7"/>
    </row>
    <row r="723" spans="3:12" x14ac:dyDescent="0.2">
      <c r="C723" s="100"/>
      <c r="D723" s="7"/>
      <c r="E723" s="7"/>
      <c r="F723" s="7"/>
      <c r="G723" s="7"/>
      <c r="H723" s="7"/>
      <c r="I723" s="7"/>
      <c r="J723" s="7"/>
      <c r="K723" s="7"/>
      <c r="L723" s="7"/>
    </row>
    <row r="724" spans="3:12" x14ac:dyDescent="0.2">
      <c r="C724" s="100"/>
      <c r="D724" s="7"/>
      <c r="E724" s="7"/>
      <c r="F724" s="7"/>
      <c r="G724" s="7"/>
      <c r="H724" s="7"/>
      <c r="I724" s="7"/>
      <c r="J724" s="7"/>
      <c r="K724" s="7"/>
      <c r="L724" s="7"/>
    </row>
    <row r="725" spans="3:12" x14ac:dyDescent="0.2">
      <c r="C725" s="100"/>
      <c r="D725" s="7"/>
      <c r="E725" s="7"/>
      <c r="F725" s="7"/>
      <c r="G725" s="7"/>
      <c r="H725" s="7"/>
      <c r="I725" s="7"/>
      <c r="J725" s="7"/>
      <c r="K725" s="7"/>
      <c r="L725" s="7"/>
    </row>
    <row r="726" spans="3:12" x14ac:dyDescent="0.2">
      <c r="C726" s="100"/>
      <c r="D726" s="7"/>
      <c r="E726" s="7"/>
      <c r="F726" s="7"/>
      <c r="G726" s="7"/>
      <c r="H726" s="7"/>
      <c r="I726" s="7"/>
      <c r="J726" s="7"/>
      <c r="K726" s="7"/>
      <c r="L726" s="7"/>
    </row>
    <row r="727" spans="3:12" x14ac:dyDescent="0.2">
      <c r="C727" s="100"/>
      <c r="D727" s="7"/>
      <c r="E727" s="7"/>
      <c r="F727" s="7"/>
      <c r="G727" s="7"/>
      <c r="H727" s="7"/>
      <c r="I727" s="7"/>
      <c r="J727" s="7"/>
      <c r="K727" s="7"/>
      <c r="L727" s="7"/>
    </row>
    <row r="728" spans="3:12" x14ac:dyDescent="0.2">
      <c r="C728" s="100"/>
      <c r="D728" s="7"/>
      <c r="E728" s="7"/>
      <c r="F728" s="7"/>
      <c r="G728" s="7"/>
      <c r="H728" s="7"/>
      <c r="I728" s="7"/>
      <c r="J728" s="7"/>
      <c r="K728" s="7"/>
      <c r="L728" s="7"/>
    </row>
    <row r="729" spans="3:12" x14ac:dyDescent="0.2">
      <c r="C729" s="100"/>
      <c r="D729" s="7"/>
      <c r="E729" s="7"/>
      <c r="F729" s="7"/>
      <c r="G729" s="7"/>
      <c r="H729" s="7"/>
      <c r="I729" s="7"/>
      <c r="J729" s="7"/>
      <c r="K729" s="7"/>
      <c r="L729" s="7"/>
    </row>
    <row r="730" spans="3:12" x14ac:dyDescent="0.2">
      <c r="C730" s="100"/>
      <c r="D730" s="7"/>
      <c r="E730" s="7"/>
      <c r="F730" s="7"/>
      <c r="G730" s="7"/>
      <c r="H730" s="7"/>
      <c r="I730" s="7"/>
      <c r="J730" s="7"/>
      <c r="K730" s="7"/>
      <c r="L730" s="7"/>
    </row>
    <row r="731" spans="3:12" x14ac:dyDescent="0.2">
      <c r="C731" s="100"/>
      <c r="D731" s="7"/>
      <c r="E731" s="7"/>
      <c r="F731" s="7"/>
      <c r="G731" s="7"/>
      <c r="H731" s="7"/>
      <c r="I731" s="7"/>
      <c r="J731" s="7"/>
      <c r="K731" s="7"/>
      <c r="L731" s="7"/>
    </row>
    <row r="732" spans="3:12" x14ac:dyDescent="0.2">
      <c r="C732" s="100"/>
      <c r="D732" s="7"/>
      <c r="E732" s="7"/>
      <c r="F732" s="7"/>
      <c r="G732" s="7"/>
      <c r="H732" s="7"/>
      <c r="I732" s="7"/>
      <c r="J732" s="7"/>
      <c r="K732" s="7"/>
      <c r="L732" s="7"/>
    </row>
    <row r="733" spans="3:12" x14ac:dyDescent="0.2">
      <c r="C733" s="100"/>
      <c r="D733" s="7"/>
      <c r="E733" s="7"/>
      <c r="F733" s="7"/>
      <c r="G733" s="7"/>
      <c r="H733" s="7"/>
      <c r="I733" s="7"/>
      <c r="J733" s="7"/>
      <c r="K733" s="7"/>
      <c r="L733" s="7"/>
    </row>
    <row r="734" spans="3:12" x14ac:dyDescent="0.2">
      <c r="C734" s="100"/>
      <c r="D734" s="7"/>
      <c r="E734" s="7"/>
      <c r="F734" s="7"/>
      <c r="G734" s="7"/>
      <c r="H734" s="7"/>
      <c r="I734" s="7"/>
      <c r="J734" s="7"/>
      <c r="K734" s="7"/>
      <c r="L734" s="7"/>
    </row>
    <row r="735" spans="3:12" x14ac:dyDescent="0.2">
      <c r="C735" s="100"/>
      <c r="D735" s="7"/>
      <c r="E735" s="7"/>
      <c r="F735" s="7"/>
      <c r="G735" s="7"/>
      <c r="H735" s="7"/>
      <c r="I735" s="7"/>
      <c r="J735" s="7"/>
      <c r="K735" s="7"/>
      <c r="L735" s="7"/>
    </row>
    <row r="736" spans="3:12" x14ac:dyDescent="0.2">
      <c r="C736" s="100"/>
      <c r="D736" s="7"/>
      <c r="E736" s="7"/>
      <c r="F736" s="7"/>
      <c r="G736" s="7"/>
      <c r="H736" s="7"/>
      <c r="I736" s="7"/>
      <c r="J736" s="7"/>
      <c r="K736" s="7"/>
      <c r="L736" s="7"/>
    </row>
    <row r="737" spans="3:12" x14ac:dyDescent="0.2">
      <c r="C737" s="100"/>
      <c r="D737" s="7"/>
      <c r="E737" s="7"/>
      <c r="F737" s="7"/>
      <c r="G737" s="7"/>
      <c r="H737" s="7"/>
      <c r="I737" s="7"/>
      <c r="J737" s="7"/>
      <c r="K737" s="7"/>
      <c r="L737" s="7"/>
    </row>
    <row r="738" spans="3:12" x14ac:dyDescent="0.2">
      <c r="C738" s="100"/>
      <c r="D738" s="7"/>
      <c r="E738" s="7"/>
      <c r="F738" s="7"/>
      <c r="G738" s="7"/>
      <c r="H738" s="7"/>
      <c r="I738" s="7"/>
      <c r="J738" s="7"/>
      <c r="K738" s="7"/>
      <c r="L738" s="7"/>
    </row>
    <row r="739" spans="3:12" x14ac:dyDescent="0.2">
      <c r="C739" s="100"/>
      <c r="D739" s="7"/>
      <c r="E739" s="7"/>
      <c r="F739" s="7"/>
      <c r="G739" s="7"/>
      <c r="H739" s="7"/>
      <c r="I739" s="7"/>
      <c r="J739" s="7"/>
      <c r="K739" s="7"/>
      <c r="L739" s="7"/>
    </row>
    <row r="740" spans="3:12" x14ac:dyDescent="0.2">
      <c r="C740" s="100"/>
      <c r="D740" s="7"/>
      <c r="E740" s="7"/>
      <c r="F740" s="7"/>
      <c r="G740" s="7"/>
      <c r="H740" s="7"/>
      <c r="I740" s="7"/>
      <c r="J740" s="7"/>
      <c r="K740" s="7"/>
      <c r="L740" s="7"/>
    </row>
    <row r="741" spans="3:12" x14ac:dyDescent="0.2">
      <c r="C741" s="100"/>
      <c r="D741" s="7"/>
      <c r="E741" s="7"/>
      <c r="F741" s="7"/>
      <c r="G741" s="7"/>
      <c r="H741" s="7"/>
      <c r="I741" s="7"/>
      <c r="J741" s="7"/>
      <c r="K741" s="7"/>
      <c r="L741" s="7"/>
    </row>
    <row r="742" spans="3:12" x14ac:dyDescent="0.2">
      <c r="C742" s="100"/>
      <c r="D742" s="7"/>
      <c r="E742" s="7"/>
      <c r="F742" s="7"/>
      <c r="G742" s="7"/>
      <c r="H742" s="7"/>
      <c r="I742" s="7"/>
      <c r="J742" s="7"/>
      <c r="K742" s="7"/>
      <c r="L742" s="7"/>
    </row>
    <row r="743" spans="3:12" x14ac:dyDescent="0.2">
      <c r="C743" s="100"/>
      <c r="D743" s="7"/>
      <c r="E743" s="7"/>
      <c r="F743" s="7"/>
      <c r="G743" s="7"/>
      <c r="H743" s="7"/>
      <c r="I743" s="7"/>
      <c r="J743" s="7"/>
      <c r="K743" s="7"/>
      <c r="L743" s="7"/>
    </row>
    <row r="744" spans="3:12" x14ac:dyDescent="0.2">
      <c r="C744" s="100"/>
      <c r="D744" s="7"/>
      <c r="E744" s="7"/>
      <c r="F744" s="7"/>
      <c r="G744" s="7"/>
      <c r="H744" s="7"/>
      <c r="I744" s="7"/>
      <c r="J744" s="7"/>
      <c r="K744" s="7"/>
      <c r="L744" s="7"/>
    </row>
    <row r="745" spans="3:12" x14ac:dyDescent="0.2">
      <c r="C745" s="100"/>
      <c r="D745" s="7"/>
      <c r="E745" s="7"/>
      <c r="F745" s="7"/>
      <c r="G745" s="7"/>
      <c r="H745" s="7"/>
      <c r="I745" s="7"/>
      <c r="J745" s="7"/>
      <c r="K745" s="7"/>
      <c r="L745" s="7"/>
    </row>
    <row r="746" spans="3:12" x14ac:dyDescent="0.2">
      <c r="C746" s="100"/>
      <c r="D746" s="7"/>
      <c r="E746" s="7"/>
      <c r="F746" s="7"/>
      <c r="G746" s="7"/>
      <c r="H746" s="7"/>
      <c r="I746" s="7"/>
      <c r="J746" s="7"/>
      <c r="K746" s="7"/>
      <c r="L746" s="7"/>
    </row>
    <row r="747" spans="3:12" x14ac:dyDescent="0.2">
      <c r="C747" s="100"/>
      <c r="D747" s="7"/>
      <c r="E747" s="7"/>
      <c r="F747" s="7"/>
      <c r="G747" s="7"/>
      <c r="H747" s="7"/>
      <c r="I747" s="7"/>
      <c r="J747" s="7"/>
      <c r="K747" s="7"/>
      <c r="L747" s="7"/>
    </row>
    <row r="748" spans="3:12" x14ac:dyDescent="0.2">
      <c r="C748" s="100"/>
      <c r="D748" s="7"/>
      <c r="E748" s="7"/>
      <c r="F748" s="7"/>
      <c r="G748" s="7"/>
      <c r="H748" s="7"/>
      <c r="I748" s="7"/>
      <c r="J748" s="7"/>
      <c r="K748" s="7"/>
      <c r="L748" s="7"/>
    </row>
    <row r="749" spans="3:12" x14ac:dyDescent="0.2">
      <c r="C749" s="100"/>
      <c r="D749" s="7"/>
      <c r="E749" s="7"/>
      <c r="F749" s="7"/>
      <c r="G749" s="7"/>
      <c r="H749" s="7"/>
      <c r="I749" s="7"/>
      <c r="J749" s="7"/>
      <c r="K749" s="7"/>
      <c r="L749" s="7"/>
    </row>
    <row r="750" spans="3:12" x14ac:dyDescent="0.2">
      <c r="C750" s="100"/>
      <c r="D750" s="7"/>
      <c r="E750" s="7"/>
      <c r="F750" s="7"/>
      <c r="G750" s="7"/>
      <c r="H750" s="7"/>
      <c r="I750" s="7"/>
      <c r="J750" s="7"/>
      <c r="K750" s="7"/>
      <c r="L750" s="7"/>
    </row>
    <row r="751" spans="3:12" x14ac:dyDescent="0.2">
      <c r="C751" s="100"/>
      <c r="D751" s="7"/>
      <c r="E751" s="7"/>
      <c r="F751" s="7"/>
      <c r="G751" s="7"/>
      <c r="H751" s="7"/>
      <c r="I751" s="7"/>
      <c r="J751" s="7"/>
      <c r="K751" s="7"/>
      <c r="L751" s="7"/>
    </row>
    <row r="752" spans="3:12" x14ac:dyDescent="0.2">
      <c r="C752" s="100"/>
      <c r="D752" s="7"/>
      <c r="E752" s="7"/>
      <c r="F752" s="7"/>
      <c r="G752" s="7"/>
      <c r="H752" s="7"/>
      <c r="I752" s="7"/>
      <c r="J752" s="7"/>
      <c r="K752" s="7"/>
      <c r="L752" s="7"/>
    </row>
    <row r="753" spans="3:12" x14ac:dyDescent="0.2">
      <c r="C753" s="100"/>
      <c r="D753" s="7"/>
      <c r="E753" s="7"/>
      <c r="F753" s="7"/>
      <c r="G753" s="7"/>
      <c r="H753" s="7"/>
      <c r="I753" s="7"/>
      <c r="J753" s="7"/>
      <c r="K753" s="7"/>
      <c r="L753" s="7"/>
    </row>
    <row r="754" spans="3:12" x14ac:dyDescent="0.2">
      <c r="C754" s="100"/>
      <c r="D754" s="7"/>
      <c r="E754" s="7"/>
      <c r="F754" s="7"/>
      <c r="G754" s="7"/>
      <c r="H754" s="7"/>
      <c r="I754" s="7"/>
      <c r="J754" s="7"/>
      <c r="K754" s="7"/>
      <c r="L754" s="7"/>
    </row>
    <row r="755" spans="3:12" x14ac:dyDescent="0.2">
      <c r="C755" s="100"/>
      <c r="D755" s="7"/>
      <c r="E755" s="7"/>
      <c r="F755" s="7"/>
      <c r="G755" s="7"/>
      <c r="H755" s="7"/>
      <c r="I755" s="7"/>
      <c r="J755" s="7"/>
      <c r="K755" s="7"/>
      <c r="L755" s="7"/>
    </row>
    <row r="756" spans="3:12" x14ac:dyDescent="0.2">
      <c r="C756" s="100"/>
      <c r="D756" s="7"/>
      <c r="E756" s="7"/>
      <c r="F756" s="7"/>
      <c r="G756" s="7"/>
      <c r="H756" s="7"/>
      <c r="I756" s="7"/>
      <c r="J756" s="7"/>
      <c r="K756" s="7"/>
      <c r="L756" s="7"/>
    </row>
    <row r="757" spans="3:12" x14ac:dyDescent="0.2">
      <c r="C757" s="100"/>
      <c r="D757" s="7"/>
      <c r="E757" s="7"/>
      <c r="F757" s="7"/>
      <c r="G757" s="7"/>
      <c r="H757" s="7"/>
      <c r="I757" s="7"/>
      <c r="J757" s="7"/>
      <c r="K757" s="7"/>
      <c r="L757" s="7"/>
    </row>
    <row r="758" spans="3:12" x14ac:dyDescent="0.2">
      <c r="C758" s="100"/>
      <c r="D758" s="7"/>
      <c r="E758" s="7"/>
      <c r="F758" s="7"/>
      <c r="G758" s="7"/>
      <c r="H758" s="7"/>
      <c r="I758" s="7"/>
      <c r="J758" s="7"/>
      <c r="K758" s="7"/>
      <c r="L758" s="7"/>
    </row>
    <row r="759" spans="3:12" x14ac:dyDescent="0.2">
      <c r="C759" s="100"/>
      <c r="D759" s="7"/>
      <c r="E759" s="7"/>
      <c r="F759" s="7"/>
      <c r="G759" s="7"/>
      <c r="H759" s="7"/>
      <c r="I759" s="7"/>
      <c r="J759" s="7"/>
      <c r="K759" s="7"/>
      <c r="L759" s="7"/>
    </row>
    <row r="760" spans="3:12" x14ac:dyDescent="0.2">
      <c r="C760" s="100"/>
      <c r="D760" s="7"/>
      <c r="E760" s="7"/>
      <c r="F760" s="7"/>
      <c r="G760" s="7"/>
      <c r="H760" s="7"/>
      <c r="I760" s="7"/>
      <c r="J760" s="7"/>
      <c r="K760" s="7"/>
      <c r="L760" s="7"/>
    </row>
    <row r="761" spans="3:12" x14ac:dyDescent="0.2">
      <c r="C761" s="100"/>
      <c r="D761" s="7"/>
      <c r="E761" s="7"/>
      <c r="F761" s="7"/>
      <c r="G761" s="7"/>
      <c r="H761" s="7"/>
      <c r="I761" s="7"/>
      <c r="J761" s="7"/>
      <c r="K761" s="7"/>
      <c r="L761" s="7"/>
    </row>
    <row r="762" spans="3:12" x14ac:dyDescent="0.2">
      <c r="C762" s="100"/>
      <c r="D762" s="7"/>
      <c r="E762" s="7"/>
      <c r="F762" s="7"/>
      <c r="G762" s="7"/>
      <c r="H762" s="7"/>
      <c r="I762" s="7"/>
      <c r="J762" s="7"/>
      <c r="K762" s="7"/>
      <c r="L762" s="7"/>
    </row>
    <row r="763" spans="3:12" x14ac:dyDescent="0.2">
      <c r="C763" s="100"/>
      <c r="D763" s="7"/>
      <c r="E763" s="7"/>
      <c r="F763" s="7"/>
      <c r="G763" s="7"/>
      <c r="H763" s="7"/>
      <c r="I763" s="7"/>
      <c r="J763" s="7"/>
      <c r="K763" s="7"/>
      <c r="L763" s="7"/>
    </row>
    <row r="764" spans="3:12" x14ac:dyDescent="0.2">
      <c r="C764" s="100"/>
      <c r="D764" s="7"/>
      <c r="E764" s="7"/>
      <c r="F764" s="7"/>
      <c r="G764" s="7"/>
      <c r="H764" s="7"/>
      <c r="I764" s="7"/>
      <c r="J764" s="7"/>
      <c r="K764" s="7"/>
      <c r="L764" s="7"/>
    </row>
    <row r="765" spans="3:12" x14ac:dyDescent="0.2">
      <c r="C765" s="100"/>
      <c r="D765" s="7"/>
      <c r="E765" s="7"/>
      <c r="F765" s="7"/>
      <c r="G765" s="7"/>
      <c r="H765" s="7"/>
      <c r="I765" s="7"/>
      <c r="J765" s="7"/>
      <c r="K765" s="7"/>
      <c r="L765" s="7"/>
    </row>
    <row r="766" spans="3:12" x14ac:dyDescent="0.2">
      <c r="C766" s="100"/>
      <c r="D766" s="7"/>
      <c r="E766" s="7"/>
      <c r="F766" s="7"/>
      <c r="G766" s="7"/>
      <c r="H766" s="7"/>
      <c r="I766" s="7"/>
      <c r="J766" s="7"/>
      <c r="K766" s="7"/>
      <c r="L766" s="7"/>
    </row>
    <row r="767" spans="3:12" x14ac:dyDescent="0.2">
      <c r="C767" s="100"/>
      <c r="D767" s="7"/>
      <c r="E767" s="7"/>
      <c r="F767" s="7"/>
      <c r="G767" s="7"/>
      <c r="H767" s="7"/>
      <c r="I767" s="7"/>
      <c r="J767" s="7"/>
      <c r="K767" s="7"/>
      <c r="L767" s="7"/>
    </row>
    <row r="768" spans="3:12" x14ac:dyDescent="0.2">
      <c r="C768" s="100"/>
      <c r="D768" s="7"/>
      <c r="E768" s="7"/>
      <c r="F768" s="7"/>
      <c r="G768" s="7"/>
      <c r="H768" s="7"/>
      <c r="I768" s="7"/>
      <c r="J768" s="7"/>
      <c r="K768" s="7"/>
      <c r="L768" s="7"/>
    </row>
    <row r="769" spans="3:12" x14ac:dyDescent="0.2">
      <c r="C769" s="100"/>
      <c r="D769" s="7"/>
      <c r="E769" s="7"/>
      <c r="F769" s="7"/>
      <c r="G769" s="7"/>
      <c r="H769" s="7"/>
      <c r="I769" s="7"/>
      <c r="J769" s="7"/>
      <c r="K769" s="7"/>
      <c r="L769" s="7"/>
    </row>
    <row r="770" spans="3:12" x14ac:dyDescent="0.2">
      <c r="C770" s="100"/>
      <c r="D770" s="7"/>
      <c r="E770" s="7"/>
      <c r="F770" s="7"/>
      <c r="G770" s="7"/>
      <c r="H770" s="7"/>
      <c r="I770" s="7"/>
      <c r="J770" s="7"/>
      <c r="K770" s="7"/>
      <c r="L770" s="7"/>
    </row>
    <row r="771" spans="3:12" x14ac:dyDescent="0.2">
      <c r="C771" s="100"/>
      <c r="D771" s="7"/>
      <c r="E771" s="7"/>
      <c r="F771" s="7"/>
      <c r="G771" s="7"/>
      <c r="H771" s="7"/>
      <c r="I771" s="7"/>
      <c r="J771" s="7"/>
      <c r="K771" s="7"/>
      <c r="L771" s="7"/>
    </row>
    <row r="772" spans="3:12" x14ac:dyDescent="0.2">
      <c r="C772" s="100"/>
      <c r="D772" s="7"/>
      <c r="E772" s="7"/>
      <c r="F772" s="7"/>
      <c r="G772" s="7"/>
      <c r="H772" s="7"/>
      <c r="I772" s="7"/>
      <c r="J772" s="7"/>
      <c r="K772" s="7"/>
      <c r="L772" s="7"/>
    </row>
    <row r="773" spans="3:12" x14ac:dyDescent="0.2">
      <c r="C773" s="100"/>
      <c r="D773" s="7"/>
      <c r="E773" s="7"/>
      <c r="F773" s="7"/>
      <c r="G773" s="7"/>
      <c r="H773" s="7"/>
      <c r="I773" s="7"/>
      <c r="J773" s="7"/>
      <c r="K773" s="7"/>
      <c r="L773" s="7"/>
    </row>
    <row r="774" spans="3:12" x14ac:dyDescent="0.2">
      <c r="C774" s="100"/>
      <c r="D774" s="7"/>
      <c r="E774" s="7"/>
      <c r="F774" s="7"/>
      <c r="G774" s="7"/>
      <c r="H774" s="7"/>
      <c r="I774" s="7"/>
      <c r="J774" s="7"/>
      <c r="K774" s="7"/>
      <c r="L774" s="7"/>
    </row>
    <row r="775" spans="3:12" x14ac:dyDescent="0.2">
      <c r="C775" s="100"/>
      <c r="D775" s="7"/>
      <c r="E775" s="7"/>
      <c r="F775" s="7"/>
      <c r="G775" s="7"/>
      <c r="H775" s="7"/>
      <c r="I775" s="7"/>
      <c r="J775" s="7"/>
      <c r="K775" s="7"/>
      <c r="L775" s="7"/>
    </row>
    <row r="776" spans="3:12" x14ac:dyDescent="0.2">
      <c r="C776" s="100"/>
      <c r="D776" s="7"/>
      <c r="E776" s="7"/>
      <c r="F776" s="7"/>
      <c r="G776" s="7"/>
      <c r="H776" s="7"/>
      <c r="I776" s="7"/>
      <c r="J776" s="7"/>
      <c r="K776" s="7"/>
      <c r="L776" s="7"/>
    </row>
    <row r="777" spans="3:12" x14ac:dyDescent="0.2">
      <c r="C777" s="100"/>
      <c r="D777" s="7"/>
      <c r="E777" s="7"/>
      <c r="F777" s="7"/>
      <c r="G777" s="7"/>
      <c r="H777" s="7"/>
      <c r="I777" s="7"/>
      <c r="J777" s="7"/>
      <c r="K777" s="7"/>
      <c r="L777" s="7"/>
    </row>
    <row r="778" spans="3:12" x14ac:dyDescent="0.2">
      <c r="C778" s="100"/>
      <c r="D778" s="7"/>
      <c r="E778" s="7"/>
      <c r="F778" s="7"/>
      <c r="G778" s="7"/>
      <c r="H778" s="7"/>
      <c r="I778" s="7"/>
      <c r="J778" s="7"/>
      <c r="K778" s="7"/>
      <c r="L778" s="7"/>
    </row>
    <row r="779" spans="3:12" x14ac:dyDescent="0.2">
      <c r="C779" s="100"/>
      <c r="D779" s="7"/>
      <c r="E779" s="7"/>
      <c r="F779" s="7"/>
      <c r="G779" s="7"/>
      <c r="H779" s="7"/>
      <c r="I779" s="7"/>
      <c r="J779" s="7"/>
      <c r="K779" s="7"/>
      <c r="L779" s="7"/>
    </row>
    <row r="780" spans="3:12" x14ac:dyDescent="0.2">
      <c r="C780" s="100"/>
      <c r="D780" s="7"/>
      <c r="E780" s="7"/>
      <c r="F780" s="7"/>
      <c r="G780" s="7"/>
      <c r="H780" s="7"/>
      <c r="I780" s="7"/>
      <c r="J780" s="7"/>
      <c r="K780" s="7"/>
      <c r="L780" s="7"/>
    </row>
    <row r="781" spans="3:12" x14ac:dyDescent="0.2">
      <c r="C781" s="100"/>
      <c r="D781" s="7"/>
      <c r="E781" s="7"/>
      <c r="F781" s="7"/>
      <c r="G781" s="7"/>
      <c r="H781" s="7"/>
      <c r="I781" s="7"/>
      <c r="J781" s="7"/>
      <c r="K781" s="7"/>
      <c r="L781" s="7"/>
    </row>
    <row r="782" spans="3:12" x14ac:dyDescent="0.2">
      <c r="C782" s="100"/>
      <c r="D782" s="7"/>
      <c r="E782" s="7"/>
      <c r="F782" s="7"/>
      <c r="G782" s="7"/>
      <c r="H782" s="7"/>
      <c r="I782" s="7"/>
      <c r="J782" s="7"/>
      <c r="K782" s="7"/>
      <c r="L782" s="7"/>
    </row>
    <row r="783" spans="3:12" x14ac:dyDescent="0.2">
      <c r="C783" s="100"/>
      <c r="D783" s="7"/>
      <c r="E783" s="7"/>
      <c r="F783" s="7"/>
      <c r="G783" s="7"/>
      <c r="H783" s="7"/>
      <c r="I783" s="7"/>
      <c r="J783" s="7"/>
      <c r="K783" s="7"/>
      <c r="L783" s="7"/>
    </row>
    <row r="784" spans="3:12" x14ac:dyDescent="0.2">
      <c r="C784" s="100"/>
      <c r="D784" s="7"/>
      <c r="E784" s="7"/>
      <c r="F784" s="7"/>
      <c r="G784" s="7"/>
      <c r="H784" s="7"/>
      <c r="I784" s="7"/>
      <c r="J784" s="7"/>
      <c r="K784" s="7"/>
      <c r="L784" s="7"/>
    </row>
    <row r="785" spans="3:12" x14ac:dyDescent="0.2">
      <c r="C785" s="100"/>
      <c r="D785" s="7"/>
      <c r="E785" s="7"/>
      <c r="F785" s="7"/>
      <c r="G785" s="7"/>
      <c r="H785" s="7"/>
      <c r="I785" s="7"/>
      <c r="J785" s="7"/>
      <c r="K785" s="7"/>
      <c r="L785" s="7"/>
    </row>
    <row r="786" spans="3:12" x14ac:dyDescent="0.2">
      <c r="C786" s="100"/>
      <c r="D786" s="7"/>
      <c r="E786" s="7"/>
      <c r="F786" s="7"/>
      <c r="G786" s="7"/>
      <c r="H786" s="7"/>
      <c r="I786" s="7"/>
      <c r="J786" s="7"/>
      <c r="K786" s="7"/>
      <c r="L786" s="7"/>
    </row>
    <row r="787" spans="3:12" x14ac:dyDescent="0.2">
      <c r="C787" s="100"/>
      <c r="D787" s="7"/>
      <c r="E787" s="7"/>
      <c r="F787" s="7"/>
      <c r="G787" s="7"/>
      <c r="H787" s="7"/>
      <c r="I787" s="7"/>
      <c r="J787" s="7"/>
      <c r="K787" s="7"/>
      <c r="L787" s="7"/>
    </row>
    <row r="788" spans="3:12" x14ac:dyDescent="0.2">
      <c r="C788" s="100"/>
      <c r="D788" s="7"/>
      <c r="E788" s="7"/>
      <c r="F788" s="7"/>
      <c r="G788" s="7"/>
      <c r="H788" s="7"/>
      <c r="I788" s="7"/>
      <c r="J788" s="7"/>
      <c r="K788" s="7"/>
      <c r="L788" s="7"/>
    </row>
    <row r="789" spans="3:12" x14ac:dyDescent="0.2">
      <c r="C789" s="100"/>
      <c r="D789" s="7"/>
      <c r="E789" s="7"/>
      <c r="F789" s="7"/>
      <c r="G789" s="7"/>
      <c r="H789" s="7"/>
      <c r="I789" s="7"/>
      <c r="J789" s="7"/>
      <c r="K789" s="7"/>
      <c r="L789" s="7"/>
    </row>
    <row r="790" spans="3:12" x14ac:dyDescent="0.2">
      <c r="C790" s="100"/>
      <c r="D790" s="7"/>
      <c r="E790" s="7"/>
      <c r="F790" s="7"/>
      <c r="G790" s="7"/>
      <c r="H790" s="7"/>
      <c r="I790" s="7"/>
      <c r="J790" s="7"/>
      <c r="K790" s="7"/>
      <c r="L790" s="7"/>
    </row>
    <row r="791" spans="3:12" x14ac:dyDescent="0.2">
      <c r="C791" s="100"/>
      <c r="D791" s="7"/>
      <c r="E791" s="7"/>
      <c r="F791" s="7"/>
      <c r="G791" s="7"/>
      <c r="H791" s="7"/>
      <c r="I791" s="7"/>
      <c r="J791" s="7"/>
      <c r="K791" s="7"/>
      <c r="L791" s="7"/>
    </row>
    <row r="792" spans="3:12" x14ac:dyDescent="0.2">
      <c r="C792" s="100"/>
      <c r="D792" s="7"/>
      <c r="E792" s="7"/>
      <c r="F792" s="7"/>
      <c r="G792" s="7"/>
      <c r="H792" s="7"/>
      <c r="I792" s="7"/>
      <c r="J792" s="7"/>
      <c r="K792" s="7"/>
      <c r="L792" s="7"/>
    </row>
    <row r="793" spans="3:12" x14ac:dyDescent="0.2">
      <c r="C793" s="100"/>
      <c r="D793" s="7"/>
      <c r="E793" s="7"/>
      <c r="F793" s="7"/>
      <c r="G793" s="7"/>
      <c r="H793" s="7"/>
      <c r="I793" s="7"/>
      <c r="J793" s="7"/>
      <c r="K793" s="7"/>
      <c r="L793" s="7"/>
    </row>
    <row r="794" spans="3:12" x14ac:dyDescent="0.2">
      <c r="C794" s="100"/>
      <c r="D794" s="7"/>
      <c r="E794" s="7"/>
      <c r="F794" s="7"/>
      <c r="G794" s="7"/>
      <c r="H794" s="7"/>
      <c r="I794" s="7"/>
      <c r="J794" s="7"/>
      <c r="K794" s="7"/>
      <c r="L794" s="7"/>
    </row>
    <row r="795" spans="3:12" x14ac:dyDescent="0.2">
      <c r="C795" s="100"/>
      <c r="D795" s="7"/>
      <c r="E795" s="7"/>
      <c r="F795" s="7"/>
      <c r="G795" s="7"/>
      <c r="H795" s="7"/>
      <c r="I795" s="7"/>
      <c r="J795" s="7"/>
      <c r="K795" s="7"/>
      <c r="L795" s="7"/>
    </row>
    <row r="796" spans="3:12" x14ac:dyDescent="0.2">
      <c r="C796" s="100"/>
      <c r="D796" s="7"/>
      <c r="E796" s="7"/>
      <c r="F796" s="7"/>
      <c r="G796" s="7"/>
      <c r="H796" s="7"/>
      <c r="I796" s="7"/>
      <c r="J796" s="7"/>
      <c r="K796" s="7"/>
      <c r="L796" s="7"/>
    </row>
    <row r="797" spans="3:12" x14ac:dyDescent="0.2">
      <c r="C797" s="100"/>
      <c r="D797" s="7"/>
      <c r="E797" s="7"/>
      <c r="F797" s="7"/>
      <c r="G797" s="7"/>
      <c r="H797" s="7"/>
      <c r="I797" s="7"/>
      <c r="J797" s="7"/>
      <c r="K797" s="7"/>
      <c r="L797" s="7"/>
    </row>
    <row r="798" spans="3:12" x14ac:dyDescent="0.2">
      <c r="C798" s="100"/>
      <c r="D798" s="7"/>
      <c r="E798" s="7"/>
      <c r="F798" s="7"/>
      <c r="G798" s="7"/>
      <c r="H798" s="7"/>
      <c r="I798" s="7"/>
      <c r="J798" s="7"/>
      <c r="K798" s="7"/>
      <c r="L798" s="7"/>
    </row>
    <row r="799" spans="3:12" x14ac:dyDescent="0.2">
      <c r="C799" s="100"/>
      <c r="D799" s="7"/>
      <c r="E799" s="7"/>
      <c r="F799" s="7"/>
      <c r="G799" s="7"/>
      <c r="H799" s="7"/>
      <c r="I799" s="7"/>
      <c r="J799" s="7"/>
      <c r="K799" s="7"/>
      <c r="L799" s="7"/>
    </row>
    <row r="800" spans="3:12" x14ac:dyDescent="0.2">
      <c r="C800" s="100"/>
      <c r="D800" s="7"/>
      <c r="E800" s="7"/>
      <c r="F800" s="7"/>
      <c r="G800" s="7"/>
      <c r="H800" s="7"/>
      <c r="I800" s="7"/>
      <c r="J800" s="7"/>
      <c r="K800" s="7"/>
      <c r="L800" s="7"/>
    </row>
    <row r="801" spans="3:12" x14ac:dyDescent="0.2">
      <c r="C801" s="100"/>
      <c r="D801" s="7"/>
      <c r="E801" s="7"/>
      <c r="F801" s="7"/>
      <c r="G801" s="7"/>
      <c r="H801" s="7"/>
      <c r="I801" s="7"/>
      <c r="J801" s="7"/>
      <c r="K801" s="7"/>
      <c r="L801" s="7"/>
    </row>
    <row r="802" spans="3:12" x14ac:dyDescent="0.2">
      <c r="C802" s="100"/>
      <c r="D802" s="7"/>
      <c r="E802" s="7"/>
      <c r="F802" s="7"/>
      <c r="G802" s="7"/>
      <c r="H802" s="7"/>
      <c r="I802" s="7"/>
      <c r="J802" s="7"/>
      <c r="K802" s="7"/>
      <c r="L802" s="7"/>
    </row>
    <row r="803" spans="3:12" x14ac:dyDescent="0.2">
      <c r="C803" s="100"/>
      <c r="D803" s="7"/>
      <c r="E803" s="7"/>
      <c r="F803" s="7"/>
      <c r="G803" s="7"/>
      <c r="H803" s="7"/>
      <c r="I803" s="7"/>
      <c r="J803" s="7"/>
      <c r="K803" s="7"/>
      <c r="L803" s="7"/>
    </row>
    <row r="804" spans="3:12" x14ac:dyDescent="0.2">
      <c r="C804" s="100"/>
      <c r="D804" s="7"/>
      <c r="E804" s="7"/>
      <c r="F804" s="7"/>
      <c r="G804" s="7"/>
      <c r="H804" s="7"/>
    </row>
    <row r="805" spans="3:12" x14ac:dyDescent="0.2">
      <c r="C805" s="100"/>
      <c r="D805" s="7"/>
      <c r="E805" s="7"/>
      <c r="F805" s="7"/>
      <c r="G805" s="7"/>
      <c r="H805" s="7"/>
    </row>
    <row r="806" spans="3:12" x14ac:dyDescent="0.2">
      <c r="C806" s="100"/>
      <c r="D806" s="7"/>
      <c r="E806" s="7"/>
      <c r="F806" s="7"/>
      <c r="G806" s="7"/>
      <c r="H806" s="7"/>
    </row>
    <row r="807" spans="3:12" x14ac:dyDescent="0.2">
      <c r="C807" s="100"/>
      <c r="D807" s="7"/>
      <c r="E807" s="7"/>
      <c r="F807" s="7"/>
      <c r="G807" s="7"/>
      <c r="H807" s="7"/>
    </row>
    <row r="808" spans="3:12" x14ac:dyDescent="0.2">
      <c r="C808" s="100"/>
      <c r="D808" s="7"/>
      <c r="E808" s="7"/>
      <c r="F808" s="7"/>
      <c r="G808" s="7"/>
      <c r="H808" s="7"/>
    </row>
    <row r="809" spans="3:12" x14ac:dyDescent="0.2">
      <c r="C809" s="100"/>
      <c r="D809" s="7"/>
      <c r="E809" s="7"/>
      <c r="F809" s="7"/>
      <c r="G809" s="7"/>
      <c r="H809" s="7"/>
    </row>
    <row r="810" spans="3:12" x14ac:dyDescent="0.2">
      <c r="C810" s="100"/>
      <c r="D810" s="7"/>
      <c r="E810" s="7"/>
      <c r="F810" s="7"/>
      <c r="G810" s="7"/>
      <c r="H810" s="7"/>
    </row>
    <row r="811" spans="3:12" x14ac:dyDescent="0.2">
      <c r="C811" s="100"/>
      <c r="D811" s="7"/>
      <c r="E811" s="7"/>
      <c r="F811" s="7"/>
      <c r="G811" s="7"/>
      <c r="H811" s="7"/>
    </row>
    <row r="812" spans="3:12" x14ac:dyDescent="0.2">
      <c r="C812" s="100"/>
      <c r="D812" s="7"/>
      <c r="E812" s="7"/>
      <c r="F812" s="7"/>
      <c r="G812" s="7"/>
      <c r="H812" s="7"/>
    </row>
    <row r="813" spans="3:12" x14ac:dyDescent="0.2">
      <c r="C813" s="100"/>
      <c r="D813" s="7"/>
      <c r="E813" s="7"/>
      <c r="F813" s="7"/>
      <c r="G813" s="7"/>
      <c r="H813" s="7"/>
    </row>
    <row r="814" spans="3:12" x14ac:dyDescent="0.2">
      <c r="C814" s="100"/>
      <c r="D814" s="7"/>
      <c r="E814" s="7"/>
      <c r="F814" s="7"/>
      <c r="G814" s="7"/>
      <c r="H814" s="7"/>
    </row>
    <row r="815" spans="3:12" x14ac:dyDescent="0.2">
      <c r="C815" s="100"/>
      <c r="D815" s="7"/>
      <c r="E815" s="7"/>
      <c r="F815" s="7"/>
      <c r="G815" s="7"/>
      <c r="H815" s="7"/>
    </row>
    <row r="816" spans="3:12" x14ac:dyDescent="0.2">
      <c r="C816" s="100"/>
    </row>
    <row r="817" spans="3:3" x14ac:dyDescent="0.2">
      <c r="C817" s="100"/>
    </row>
    <row r="818" spans="3:3" x14ac:dyDescent="0.2">
      <c r="C818" s="100"/>
    </row>
    <row r="819" spans="3:3" x14ac:dyDescent="0.2">
      <c r="C819" s="100"/>
    </row>
    <row r="820" spans="3:3" x14ac:dyDescent="0.2">
      <c r="C820" s="100"/>
    </row>
    <row r="821" spans="3:3" x14ac:dyDescent="0.2">
      <c r="C821" s="100"/>
    </row>
    <row r="822" spans="3:3" x14ac:dyDescent="0.2">
      <c r="C822" s="100"/>
    </row>
    <row r="823" spans="3:3" x14ac:dyDescent="0.2">
      <c r="C823" s="100"/>
    </row>
    <row r="824" spans="3:3" x14ac:dyDescent="0.2">
      <c r="C824" s="100"/>
    </row>
    <row r="825" spans="3:3" x14ac:dyDescent="0.2">
      <c r="C825" s="100"/>
    </row>
    <row r="826" spans="3:3" x14ac:dyDescent="0.2">
      <c r="C826" s="100"/>
    </row>
    <row r="827" spans="3:3" x14ac:dyDescent="0.2">
      <c r="C827" s="100"/>
    </row>
    <row r="828" spans="3:3" x14ac:dyDescent="0.2">
      <c r="C828" s="100"/>
    </row>
    <row r="829" spans="3:3" x14ac:dyDescent="0.2">
      <c r="C829" s="100"/>
    </row>
    <row r="830" spans="3:3" x14ac:dyDescent="0.2">
      <c r="C830" s="100"/>
    </row>
    <row r="831" spans="3:3" x14ac:dyDescent="0.2">
      <c r="C831" s="100"/>
    </row>
    <row r="832" spans="3:3" x14ac:dyDescent="0.2">
      <c r="C832" s="100"/>
    </row>
    <row r="833" spans="3:3" x14ac:dyDescent="0.2">
      <c r="C833" s="100"/>
    </row>
    <row r="834" spans="3:3" x14ac:dyDescent="0.2">
      <c r="C834" s="100"/>
    </row>
    <row r="835" spans="3:3" x14ac:dyDescent="0.2">
      <c r="C835" s="100"/>
    </row>
    <row r="836" spans="3:3" x14ac:dyDescent="0.2">
      <c r="C836" s="100"/>
    </row>
    <row r="837" spans="3:3" x14ac:dyDescent="0.2">
      <c r="C837" s="100"/>
    </row>
    <row r="838" spans="3:3" x14ac:dyDescent="0.2">
      <c r="C838" s="100"/>
    </row>
    <row r="839" spans="3:3" x14ac:dyDescent="0.2">
      <c r="C839" s="100"/>
    </row>
    <row r="840" spans="3:3" x14ac:dyDescent="0.2">
      <c r="C840" s="100"/>
    </row>
    <row r="841" spans="3:3" x14ac:dyDescent="0.2">
      <c r="C841" s="100"/>
    </row>
    <row r="842" spans="3:3" x14ac:dyDescent="0.2">
      <c r="C842" s="100"/>
    </row>
    <row r="843" spans="3:3" x14ac:dyDescent="0.2">
      <c r="C843" s="100"/>
    </row>
    <row r="844" spans="3:3" x14ac:dyDescent="0.2">
      <c r="C844" s="100"/>
    </row>
    <row r="845" spans="3:3" x14ac:dyDescent="0.2">
      <c r="C845" s="100"/>
    </row>
    <row r="846" spans="3:3" x14ac:dyDescent="0.2">
      <c r="C846" s="100"/>
    </row>
    <row r="847" spans="3:3" x14ac:dyDescent="0.2">
      <c r="C847" s="100"/>
    </row>
    <row r="848" spans="3:3" x14ac:dyDescent="0.2">
      <c r="C848" s="100"/>
    </row>
    <row r="849" spans="3:3" x14ac:dyDescent="0.2">
      <c r="C849" s="100"/>
    </row>
    <row r="850" spans="3:3" x14ac:dyDescent="0.2">
      <c r="C850" s="100"/>
    </row>
    <row r="851" spans="3:3" x14ac:dyDescent="0.2">
      <c r="C851" s="100"/>
    </row>
    <row r="852" spans="3:3" x14ac:dyDescent="0.2">
      <c r="C852" s="100"/>
    </row>
    <row r="853" spans="3:3" x14ac:dyDescent="0.2">
      <c r="C853" s="100"/>
    </row>
    <row r="854" spans="3:3" x14ac:dyDescent="0.2">
      <c r="C854" s="100"/>
    </row>
    <row r="855" spans="3:3" x14ac:dyDescent="0.2">
      <c r="C855" s="100"/>
    </row>
    <row r="856" spans="3:3" x14ac:dyDescent="0.2">
      <c r="C856" s="100"/>
    </row>
    <row r="857" spans="3:3" x14ac:dyDescent="0.2">
      <c r="C857" s="100"/>
    </row>
    <row r="858" spans="3:3" x14ac:dyDescent="0.2">
      <c r="C858" s="100"/>
    </row>
    <row r="859" spans="3:3" x14ac:dyDescent="0.2">
      <c r="C859" s="100"/>
    </row>
    <row r="860" spans="3:3" x14ac:dyDescent="0.2">
      <c r="C860" s="100"/>
    </row>
    <row r="861" spans="3:3" x14ac:dyDescent="0.2">
      <c r="C861" s="100"/>
    </row>
    <row r="862" spans="3:3" x14ac:dyDescent="0.2">
      <c r="C862" s="100"/>
    </row>
    <row r="863" spans="3:3" x14ac:dyDescent="0.2">
      <c r="C863" s="100"/>
    </row>
    <row r="864" spans="3:3" x14ac:dyDescent="0.2">
      <c r="C864" s="100"/>
    </row>
    <row r="865" spans="3:3" x14ac:dyDescent="0.2">
      <c r="C865" s="100"/>
    </row>
    <row r="866" spans="3:3" x14ac:dyDescent="0.2">
      <c r="C866" s="100"/>
    </row>
    <row r="867" spans="3:3" x14ac:dyDescent="0.2">
      <c r="C867" s="100"/>
    </row>
    <row r="868" spans="3:3" x14ac:dyDescent="0.2">
      <c r="C868" s="100"/>
    </row>
    <row r="869" spans="3:3" x14ac:dyDescent="0.2">
      <c r="C869" s="100"/>
    </row>
    <row r="870" spans="3:3" x14ac:dyDescent="0.2">
      <c r="C870" s="100"/>
    </row>
    <row r="871" spans="3:3" x14ac:dyDescent="0.2">
      <c r="C871" s="100"/>
    </row>
    <row r="872" spans="3:3" x14ac:dyDescent="0.2">
      <c r="C872" s="100"/>
    </row>
    <row r="4044" ht="27" customHeight="1" x14ac:dyDescent="0.2"/>
    <row r="4045" ht="27" customHeight="1" x14ac:dyDescent="0.2"/>
    <row r="4046" ht="27" customHeight="1" x14ac:dyDescent="0.2"/>
    <row r="4047" ht="27" customHeight="1" x14ac:dyDescent="0.2"/>
    <row r="4048" ht="27" customHeight="1" x14ac:dyDescent="0.2"/>
    <row r="4049" ht="27" customHeight="1" x14ac:dyDescent="0.2"/>
    <row r="4050" ht="27" customHeight="1" x14ac:dyDescent="0.2"/>
    <row r="4051" ht="27" customHeight="1" x14ac:dyDescent="0.2"/>
    <row r="4052" ht="27" customHeight="1" x14ac:dyDescent="0.2"/>
    <row r="4053" ht="27" customHeight="1" x14ac:dyDescent="0.2"/>
    <row r="4054" ht="27" customHeight="1" x14ac:dyDescent="0.2"/>
    <row r="4055" ht="27" customHeight="1" x14ac:dyDescent="0.2"/>
    <row r="4056" ht="27" customHeight="1" x14ac:dyDescent="0.2"/>
    <row r="4057" ht="27" customHeight="1" x14ac:dyDescent="0.2"/>
    <row r="4058" ht="27" customHeight="1" x14ac:dyDescent="0.2"/>
    <row r="4059" ht="27" customHeight="1" x14ac:dyDescent="0.2"/>
    <row r="4060" ht="27" customHeight="1" x14ac:dyDescent="0.2"/>
    <row r="4061" ht="27" customHeight="1" x14ac:dyDescent="0.2"/>
    <row r="4062" ht="27" customHeight="1" x14ac:dyDescent="0.2"/>
    <row r="4063" ht="27" customHeight="1" x14ac:dyDescent="0.2"/>
    <row r="4064" ht="27" customHeight="1" x14ac:dyDescent="0.2"/>
    <row r="4065" ht="27" customHeight="1" x14ac:dyDescent="0.2"/>
    <row r="4066" ht="27" customHeight="1" x14ac:dyDescent="0.2"/>
    <row r="4067" ht="27" customHeight="1" x14ac:dyDescent="0.2"/>
    <row r="4068" ht="27" customHeight="1" x14ac:dyDescent="0.2"/>
    <row r="4069" ht="27" customHeight="1" x14ac:dyDescent="0.2"/>
    <row r="4070" ht="27" customHeight="1" x14ac:dyDescent="0.2"/>
    <row r="4071" ht="27" customHeight="1" x14ac:dyDescent="0.2"/>
    <row r="4072" ht="27" customHeight="1" x14ac:dyDescent="0.2"/>
    <row r="4073" ht="27" customHeight="1" x14ac:dyDescent="0.2"/>
    <row r="4074" ht="27" customHeight="1" x14ac:dyDescent="0.2"/>
    <row r="4075" ht="27" customHeight="1" x14ac:dyDescent="0.2"/>
    <row r="4076" ht="27" customHeight="1" x14ac:dyDescent="0.2"/>
    <row r="4077" ht="27" customHeight="1" x14ac:dyDescent="0.2"/>
    <row r="4078" ht="27" customHeight="1" x14ac:dyDescent="0.2"/>
    <row r="4079" ht="27" customHeight="1" x14ac:dyDescent="0.2"/>
    <row r="4080" ht="27" customHeight="1" x14ac:dyDescent="0.2"/>
    <row r="4081" ht="27" customHeight="1" x14ac:dyDescent="0.2"/>
    <row r="4082" ht="27" customHeight="1" x14ac:dyDescent="0.2"/>
    <row r="4083" ht="27" customHeight="1" x14ac:dyDescent="0.2"/>
    <row r="4084" ht="27" customHeight="1" x14ac:dyDescent="0.2"/>
    <row r="4085" ht="27" customHeight="1" x14ac:dyDescent="0.2"/>
    <row r="4086" ht="27" customHeight="1" x14ac:dyDescent="0.2"/>
    <row r="4087" ht="27" customHeight="1" x14ac:dyDescent="0.2"/>
    <row r="4088" ht="27" customHeight="1" x14ac:dyDescent="0.2"/>
    <row r="4089" ht="27" customHeight="1" x14ac:dyDescent="0.2"/>
    <row r="4090" ht="27" customHeight="1" x14ac:dyDescent="0.2"/>
    <row r="4091" ht="27" customHeight="1" x14ac:dyDescent="0.2"/>
    <row r="4092" ht="27" customHeight="1" x14ac:dyDescent="0.2"/>
    <row r="4093" ht="27" customHeight="1" x14ac:dyDescent="0.2"/>
    <row r="4094" ht="27" customHeight="1" x14ac:dyDescent="0.2"/>
    <row r="4095" ht="27" customHeight="1" x14ac:dyDescent="0.2"/>
    <row r="4096" ht="27" customHeight="1" x14ac:dyDescent="0.2"/>
    <row r="4097" ht="27" customHeight="1" x14ac:dyDescent="0.2"/>
    <row r="4098" ht="27" customHeight="1" x14ac:dyDescent="0.2"/>
    <row r="4099" ht="27" customHeight="1" x14ac:dyDescent="0.2"/>
    <row r="4100" ht="27" customHeight="1" x14ac:dyDescent="0.2"/>
    <row r="4101" ht="27" customHeight="1" x14ac:dyDescent="0.2"/>
    <row r="4102" ht="27" customHeight="1" x14ac:dyDescent="0.2"/>
    <row r="4103" ht="27" customHeight="1" x14ac:dyDescent="0.2"/>
    <row r="4104" ht="27" customHeight="1" x14ac:dyDescent="0.2"/>
    <row r="4105" ht="27" customHeight="1" x14ac:dyDescent="0.2"/>
    <row r="4106" ht="27" customHeight="1" x14ac:dyDescent="0.2"/>
    <row r="4107" ht="27" customHeight="1" x14ac:dyDescent="0.2"/>
    <row r="4108" ht="27" customHeight="1" x14ac:dyDescent="0.2"/>
    <row r="4109" ht="27" customHeight="1" x14ac:dyDescent="0.2"/>
    <row r="4110" ht="27" customHeight="1" x14ac:dyDescent="0.2"/>
    <row r="4111" ht="27" customHeight="1" x14ac:dyDescent="0.2"/>
    <row r="4112" ht="27" customHeight="1" x14ac:dyDescent="0.2"/>
    <row r="4113" ht="27" customHeight="1" x14ac:dyDescent="0.2"/>
    <row r="4114" ht="27" customHeight="1" x14ac:dyDescent="0.2"/>
    <row r="4115" ht="27" customHeight="1" x14ac:dyDescent="0.2"/>
    <row r="4116" ht="27" customHeight="1" x14ac:dyDescent="0.2"/>
    <row r="4117" ht="27" customHeight="1" x14ac:dyDescent="0.2"/>
    <row r="4118" ht="27" customHeight="1" x14ac:dyDescent="0.2"/>
    <row r="4119" ht="27" customHeight="1" x14ac:dyDescent="0.2"/>
    <row r="4120" ht="27" customHeight="1" x14ac:dyDescent="0.2"/>
    <row r="4121" ht="27" customHeight="1" x14ac:dyDescent="0.2"/>
    <row r="4122" ht="27" customHeight="1" x14ac:dyDescent="0.2"/>
    <row r="4123" ht="27" customHeight="1" x14ac:dyDescent="0.2"/>
    <row r="4124" ht="27" customHeight="1" x14ac:dyDescent="0.2"/>
    <row r="4125" ht="27" customHeight="1" x14ac:dyDescent="0.2"/>
    <row r="4126" ht="27" customHeight="1" x14ac:dyDescent="0.2"/>
    <row r="4127" ht="27" customHeight="1" x14ac:dyDescent="0.2"/>
    <row r="4128" ht="27" customHeight="1" x14ac:dyDescent="0.2"/>
    <row r="4129" ht="27" customHeight="1" x14ac:dyDescent="0.2"/>
    <row r="4130" ht="27" customHeight="1" x14ac:dyDescent="0.2"/>
    <row r="4131" ht="27" customHeight="1" x14ac:dyDescent="0.2"/>
    <row r="4132" ht="27" customHeight="1" x14ac:dyDescent="0.2"/>
    <row r="4133" ht="27" customHeight="1" x14ac:dyDescent="0.2"/>
    <row r="4134" ht="27" customHeight="1" x14ac:dyDescent="0.2"/>
    <row r="4135" ht="27" customHeight="1" x14ac:dyDescent="0.2"/>
    <row r="4136" ht="27" customHeight="1" x14ac:dyDescent="0.2"/>
    <row r="4137" ht="27" customHeight="1" x14ac:dyDescent="0.2"/>
    <row r="4138" ht="27" customHeight="1" x14ac:dyDescent="0.2"/>
    <row r="4139" ht="27" customHeight="1" x14ac:dyDescent="0.2"/>
    <row r="4140" ht="27" customHeight="1" x14ac:dyDescent="0.2"/>
    <row r="4141" ht="27" customHeight="1" x14ac:dyDescent="0.2"/>
    <row r="4142" ht="27" customHeight="1" x14ac:dyDescent="0.2"/>
    <row r="4143" ht="27" customHeight="1" x14ac:dyDescent="0.2"/>
    <row r="4144" ht="27" customHeight="1" x14ac:dyDescent="0.2"/>
    <row r="4145" ht="27" customHeight="1" x14ac:dyDescent="0.2"/>
    <row r="4146" ht="27" customHeight="1" x14ac:dyDescent="0.2"/>
    <row r="4147" ht="27" customHeight="1" x14ac:dyDescent="0.2"/>
    <row r="4148" ht="27" customHeight="1" x14ac:dyDescent="0.2"/>
    <row r="4149" ht="27" customHeight="1" x14ac:dyDescent="0.2"/>
    <row r="4150" ht="27" customHeight="1" x14ac:dyDescent="0.2"/>
    <row r="4151" ht="27" customHeight="1" x14ac:dyDescent="0.2"/>
    <row r="4152" ht="27" customHeight="1" x14ac:dyDescent="0.2"/>
    <row r="4153" ht="27" customHeight="1" x14ac:dyDescent="0.2"/>
    <row r="4154" ht="27" customHeight="1" x14ac:dyDescent="0.2"/>
    <row r="4155" ht="27" customHeight="1" x14ac:dyDescent="0.2"/>
    <row r="4156" ht="27" customHeight="1" x14ac:dyDescent="0.2"/>
    <row r="4157" ht="27" customHeight="1" x14ac:dyDescent="0.2"/>
    <row r="4158" ht="27" customHeight="1" x14ac:dyDescent="0.2"/>
    <row r="4159" ht="27" customHeight="1" x14ac:dyDescent="0.2"/>
    <row r="4160" ht="27" customHeight="1" x14ac:dyDescent="0.2"/>
    <row r="4161" ht="27" customHeight="1" x14ac:dyDescent="0.2"/>
    <row r="4162" ht="27" customHeight="1" x14ac:dyDescent="0.2"/>
    <row r="4163" ht="27" customHeight="1" x14ac:dyDescent="0.2"/>
    <row r="4164" ht="27" customHeight="1" x14ac:dyDescent="0.2"/>
    <row r="4165" ht="27" customHeight="1" x14ac:dyDescent="0.2"/>
    <row r="4166" ht="27" customHeight="1" x14ac:dyDescent="0.2"/>
    <row r="4167" ht="27" customHeight="1" x14ac:dyDescent="0.2"/>
    <row r="4168" ht="27" customHeight="1" x14ac:dyDescent="0.2"/>
    <row r="4169" ht="27" customHeight="1" x14ac:dyDescent="0.2"/>
    <row r="4170" ht="27" customHeight="1" x14ac:dyDescent="0.2"/>
    <row r="4171" ht="27" customHeight="1" x14ac:dyDescent="0.2"/>
    <row r="4172" ht="27" customHeight="1" x14ac:dyDescent="0.2"/>
    <row r="4173" ht="27" customHeight="1" x14ac:dyDescent="0.2"/>
    <row r="4174" ht="27" customHeight="1" x14ac:dyDescent="0.2"/>
    <row r="4175" ht="27" customHeight="1" x14ac:dyDescent="0.2"/>
    <row r="4176" ht="27" customHeight="1" x14ac:dyDescent="0.2"/>
    <row r="4177" ht="27" customHeight="1" x14ac:dyDescent="0.2"/>
    <row r="4178" ht="27" customHeight="1" x14ac:dyDescent="0.2"/>
    <row r="4179" ht="27" customHeight="1" x14ac:dyDescent="0.2"/>
    <row r="4180" ht="27" customHeight="1" x14ac:dyDescent="0.2"/>
    <row r="4181" ht="27" customHeight="1" x14ac:dyDescent="0.2"/>
    <row r="4182" ht="27" customHeight="1" x14ac:dyDescent="0.2"/>
    <row r="4183" ht="27" customHeight="1" x14ac:dyDescent="0.2"/>
    <row r="4184" ht="27" customHeight="1" x14ac:dyDescent="0.2"/>
    <row r="4185" ht="27" customHeight="1" x14ac:dyDescent="0.2"/>
    <row r="4186" ht="27" customHeight="1" x14ac:dyDescent="0.2"/>
    <row r="4187" ht="27" customHeight="1" x14ac:dyDescent="0.2"/>
    <row r="4188" ht="27" customHeight="1" x14ac:dyDescent="0.2"/>
    <row r="4189" ht="27" customHeight="1" x14ac:dyDescent="0.2"/>
    <row r="4190" ht="27" customHeight="1" x14ac:dyDescent="0.2"/>
    <row r="4191" ht="27" customHeight="1" x14ac:dyDescent="0.2"/>
    <row r="4192" ht="27" customHeight="1" x14ac:dyDescent="0.2"/>
    <row r="4193" ht="27" customHeight="1" x14ac:dyDescent="0.2"/>
    <row r="4194" ht="27" customHeight="1" x14ac:dyDescent="0.2"/>
    <row r="4195" ht="27" customHeight="1" x14ac:dyDescent="0.2"/>
    <row r="4196" ht="27" customHeight="1" x14ac:dyDescent="0.2"/>
    <row r="4197" ht="27" customHeight="1" x14ac:dyDescent="0.2"/>
    <row r="4198" ht="27" customHeight="1" x14ac:dyDescent="0.2"/>
    <row r="4199" ht="27" customHeight="1" x14ac:dyDescent="0.2"/>
    <row r="4200" ht="27" customHeight="1" x14ac:dyDescent="0.2"/>
    <row r="4201" ht="27" customHeight="1" x14ac:dyDescent="0.2"/>
    <row r="4202" ht="27" customHeight="1" x14ac:dyDescent="0.2"/>
    <row r="4203" ht="27" customHeight="1" x14ac:dyDescent="0.2"/>
    <row r="4204" ht="27" customHeight="1" x14ac:dyDescent="0.2"/>
    <row r="4205" ht="27" customHeight="1" x14ac:dyDescent="0.2"/>
    <row r="4206" ht="27" customHeight="1" x14ac:dyDescent="0.2"/>
    <row r="4207" ht="27" customHeight="1" x14ac:dyDescent="0.2"/>
    <row r="4208" ht="27" customHeight="1" x14ac:dyDescent="0.2"/>
    <row r="4209" ht="27" customHeight="1" x14ac:dyDescent="0.2"/>
    <row r="4210" ht="27" customHeight="1" x14ac:dyDescent="0.2"/>
    <row r="4211" ht="27" customHeight="1" x14ac:dyDescent="0.2"/>
    <row r="4212" ht="27" customHeight="1" x14ac:dyDescent="0.2"/>
    <row r="4213" ht="27" customHeight="1" x14ac:dyDescent="0.2"/>
    <row r="4214" ht="27" customHeight="1" x14ac:dyDescent="0.2"/>
    <row r="4215" ht="27" customHeight="1" x14ac:dyDescent="0.2"/>
    <row r="4216" ht="27" customHeight="1" x14ac:dyDescent="0.2"/>
    <row r="4217" ht="27" customHeight="1" x14ac:dyDescent="0.2"/>
    <row r="4218" ht="27" customHeight="1" x14ac:dyDescent="0.2"/>
    <row r="4219" ht="27" customHeight="1" x14ac:dyDescent="0.2"/>
    <row r="4220" ht="27" customHeight="1" x14ac:dyDescent="0.2"/>
    <row r="4221" ht="27" customHeight="1" x14ac:dyDescent="0.2"/>
    <row r="4222" ht="27" customHeight="1" x14ac:dyDescent="0.2"/>
    <row r="4223" ht="27" customHeight="1" x14ac:dyDescent="0.2"/>
    <row r="4224" ht="27" customHeight="1" x14ac:dyDescent="0.2"/>
    <row r="4225" ht="27" customHeight="1" x14ac:dyDescent="0.2"/>
    <row r="4226" ht="27" customHeight="1" x14ac:dyDescent="0.2"/>
    <row r="4227" ht="27" customHeight="1" x14ac:dyDescent="0.2"/>
    <row r="4228" ht="27" customHeight="1" x14ac:dyDescent="0.2"/>
    <row r="4229" ht="27" customHeight="1" x14ac:dyDescent="0.2"/>
    <row r="4230" ht="27" customHeight="1" x14ac:dyDescent="0.2"/>
    <row r="4231" ht="27" customHeight="1" x14ac:dyDescent="0.2"/>
    <row r="4232" ht="27" customHeight="1" x14ac:dyDescent="0.2"/>
    <row r="4233" ht="27" customHeight="1" x14ac:dyDescent="0.2"/>
    <row r="4234" ht="27" customHeight="1" x14ac:dyDescent="0.2"/>
    <row r="4235" ht="27" customHeight="1" x14ac:dyDescent="0.2"/>
    <row r="4236" ht="27" customHeight="1" x14ac:dyDescent="0.2"/>
    <row r="4237" ht="27" customHeight="1" x14ac:dyDescent="0.2"/>
    <row r="4238" ht="27" customHeight="1" x14ac:dyDescent="0.2"/>
    <row r="4239" ht="27" customHeight="1" x14ac:dyDescent="0.2"/>
    <row r="4240" ht="27" customHeight="1" x14ac:dyDescent="0.2"/>
    <row r="4241" ht="27" customHeight="1" x14ac:dyDescent="0.2"/>
    <row r="4242" ht="27" customHeight="1" x14ac:dyDescent="0.2"/>
    <row r="4243" ht="27" customHeight="1" x14ac:dyDescent="0.2"/>
    <row r="4244" ht="27" customHeight="1" x14ac:dyDescent="0.2"/>
    <row r="4245" ht="27" customHeight="1" x14ac:dyDescent="0.2"/>
    <row r="4246" ht="27" customHeight="1" x14ac:dyDescent="0.2"/>
    <row r="4247" ht="27" customHeight="1" x14ac:dyDescent="0.2"/>
    <row r="4248" ht="27" customHeight="1" x14ac:dyDescent="0.2"/>
    <row r="4249" ht="27" customHeight="1" x14ac:dyDescent="0.2"/>
    <row r="4250" ht="27" customHeight="1" x14ac:dyDescent="0.2"/>
    <row r="4251" ht="27" customHeight="1" x14ac:dyDescent="0.2"/>
    <row r="4252" ht="27" customHeight="1" x14ac:dyDescent="0.2"/>
    <row r="4253" ht="27" customHeight="1" x14ac:dyDescent="0.2"/>
    <row r="4254" ht="27" customHeight="1" x14ac:dyDescent="0.2"/>
    <row r="4255" ht="27" customHeight="1" x14ac:dyDescent="0.2"/>
    <row r="4256" ht="27" customHeight="1" x14ac:dyDescent="0.2"/>
    <row r="4257" ht="27" customHeight="1" x14ac:dyDescent="0.2"/>
    <row r="4258" ht="27" customHeight="1" x14ac:dyDescent="0.2"/>
    <row r="4259" ht="27" customHeight="1" x14ac:dyDescent="0.2"/>
    <row r="4260" ht="27" customHeight="1" x14ac:dyDescent="0.2"/>
    <row r="4261" ht="27" customHeight="1" x14ac:dyDescent="0.2"/>
    <row r="4262" ht="27" customHeight="1" x14ac:dyDescent="0.2"/>
    <row r="4263" ht="27" customHeight="1" x14ac:dyDescent="0.2"/>
    <row r="4264" ht="27" customHeight="1" x14ac:dyDescent="0.2"/>
    <row r="4265" ht="27" customHeight="1" x14ac:dyDescent="0.2"/>
    <row r="4266" ht="27" customHeight="1" x14ac:dyDescent="0.2"/>
    <row r="4267" ht="27" customHeight="1" x14ac:dyDescent="0.2"/>
    <row r="4268" ht="27" customHeight="1" x14ac:dyDescent="0.2"/>
    <row r="4269" ht="27" customHeight="1" x14ac:dyDescent="0.2"/>
    <row r="4270" ht="27" customHeight="1" x14ac:dyDescent="0.2"/>
    <row r="4271" ht="27" customHeight="1" x14ac:dyDescent="0.2"/>
    <row r="4272" ht="27" customHeight="1" x14ac:dyDescent="0.2"/>
    <row r="4273" ht="27" customHeight="1" x14ac:dyDescent="0.2"/>
    <row r="4274" ht="27" customHeight="1" x14ac:dyDescent="0.2"/>
    <row r="4275" ht="27" customHeight="1" x14ac:dyDescent="0.2"/>
    <row r="4276" ht="27" customHeight="1" x14ac:dyDescent="0.2"/>
    <row r="4277" ht="27" customHeight="1" x14ac:dyDescent="0.2"/>
    <row r="4278" ht="27" customHeight="1" x14ac:dyDescent="0.2"/>
    <row r="4279" ht="27" customHeight="1" x14ac:dyDescent="0.2"/>
    <row r="4280" ht="27" customHeight="1" x14ac:dyDescent="0.2"/>
    <row r="4281" ht="27" customHeight="1" x14ac:dyDescent="0.2"/>
    <row r="4282" ht="27" customHeight="1" x14ac:dyDescent="0.2"/>
    <row r="4283" ht="27" customHeight="1" x14ac:dyDescent="0.2"/>
    <row r="4284" ht="27" customHeight="1" x14ac:dyDescent="0.2"/>
    <row r="4285" ht="27" customHeight="1" x14ac:dyDescent="0.2"/>
    <row r="4286" ht="27" customHeight="1" x14ac:dyDescent="0.2"/>
    <row r="4287" ht="27" customHeight="1" x14ac:dyDescent="0.2"/>
    <row r="4288" ht="27" customHeight="1" x14ac:dyDescent="0.2"/>
    <row r="4289" ht="27" customHeight="1" x14ac:dyDescent="0.2"/>
    <row r="4290" ht="27" customHeight="1" x14ac:dyDescent="0.2"/>
    <row r="4291" ht="27" customHeight="1" x14ac:dyDescent="0.2"/>
    <row r="4292" ht="27" customHeight="1" x14ac:dyDescent="0.2"/>
    <row r="4293" ht="27" customHeight="1" x14ac:dyDescent="0.2"/>
    <row r="4294" ht="27" customHeight="1" x14ac:dyDescent="0.2"/>
    <row r="4295" ht="27" customHeight="1" x14ac:dyDescent="0.2"/>
    <row r="4296" ht="27" customHeight="1" x14ac:dyDescent="0.2"/>
    <row r="4297" ht="27" customHeight="1" x14ac:dyDescent="0.2"/>
    <row r="4298" ht="27" customHeight="1" x14ac:dyDescent="0.2"/>
    <row r="4299" ht="27" customHeight="1" x14ac:dyDescent="0.2"/>
    <row r="4300" ht="27" customHeight="1" x14ac:dyDescent="0.2"/>
    <row r="4301" ht="27" customHeight="1" x14ac:dyDescent="0.2"/>
    <row r="4302" ht="27" customHeight="1" x14ac:dyDescent="0.2"/>
    <row r="4303" ht="27" customHeight="1" x14ac:dyDescent="0.2"/>
    <row r="4304" ht="27" customHeight="1" x14ac:dyDescent="0.2"/>
    <row r="4305" ht="27" customHeight="1" x14ac:dyDescent="0.2"/>
    <row r="4306" ht="27" customHeight="1" x14ac:dyDescent="0.2"/>
    <row r="4307" ht="27" customHeight="1" x14ac:dyDescent="0.2"/>
    <row r="4308" ht="27" customHeight="1" x14ac:dyDescent="0.2"/>
    <row r="4309" ht="27" customHeight="1" x14ac:dyDescent="0.2"/>
    <row r="4310" ht="27" customHeight="1" x14ac:dyDescent="0.2"/>
    <row r="4311" ht="27" customHeight="1" x14ac:dyDescent="0.2"/>
    <row r="4312" ht="27" customHeight="1" x14ac:dyDescent="0.2"/>
    <row r="4313" ht="27" customHeight="1" x14ac:dyDescent="0.2"/>
    <row r="4314" ht="27" customHeight="1" x14ac:dyDescent="0.2"/>
    <row r="4315" ht="27" customHeight="1" x14ac:dyDescent="0.2"/>
    <row r="4316" ht="27" customHeight="1" x14ac:dyDescent="0.2"/>
    <row r="4317" ht="27" customHeight="1" x14ac:dyDescent="0.2"/>
    <row r="4318" ht="27" customHeight="1" x14ac:dyDescent="0.2"/>
    <row r="4319" ht="27" customHeight="1" x14ac:dyDescent="0.2"/>
    <row r="4320" ht="27" customHeight="1" x14ac:dyDescent="0.2"/>
    <row r="4321" ht="27" customHeight="1" x14ac:dyDescent="0.2"/>
    <row r="4322" ht="27" customHeight="1" x14ac:dyDescent="0.2"/>
    <row r="4323" ht="27" customHeight="1" x14ac:dyDescent="0.2"/>
    <row r="4324" ht="27" customHeight="1" x14ac:dyDescent="0.2"/>
    <row r="4325" ht="27" customHeight="1" x14ac:dyDescent="0.2"/>
    <row r="4326" ht="27" customHeight="1" x14ac:dyDescent="0.2"/>
    <row r="4327" ht="27" customHeight="1" x14ac:dyDescent="0.2"/>
    <row r="4328" ht="27" customHeight="1" x14ac:dyDescent="0.2"/>
    <row r="4329" ht="27" customHeight="1" x14ac:dyDescent="0.2"/>
    <row r="4330" ht="27" customHeight="1" x14ac:dyDescent="0.2"/>
    <row r="4331" ht="27" customHeight="1" x14ac:dyDescent="0.2"/>
    <row r="4332" ht="27" customHeight="1" x14ac:dyDescent="0.2"/>
    <row r="4333" ht="27" customHeight="1" x14ac:dyDescent="0.2"/>
    <row r="4334" ht="27" customHeight="1" x14ac:dyDescent="0.2"/>
    <row r="4335" ht="27" customHeight="1" x14ac:dyDescent="0.2"/>
    <row r="4336" ht="27" customHeight="1" x14ac:dyDescent="0.2"/>
    <row r="4337" ht="27" customHeight="1" x14ac:dyDescent="0.2"/>
    <row r="4338" ht="27" customHeight="1" x14ac:dyDescent="0.2"/>
    <row r="4339" ht="27" customHeight="1" x14ac:dyDescent="0.2"/>
    <row r="4340" ht="27" customHeight="1" x14ac:dyDescent="0.2"/>
    <row r="4341" ht="27" customHeight="1" x14ac:dyDescent="0.2"/>
    <row r="4342" ht="27" customHeight="1" x14ac:dyDescent="0.2"/>
    <row r="4343" ht="27" customHeight="1" x14ac:dyDescent="0.2"/>
    <row r="4344" ht="27" customHeight="1" x14ac:dyDescent="0.2"/>
    <row r="4345" ht="27" customHeight="1" x14ac:dyDescent="0.2"/>
    <row r="4346" ht="27" customHeight="1" x14ac:dyDescent="0.2"/>
    <row r="4347" ht="27" customHeight="1" x14ac:dyDescent="0.2"/>
    <row r="4348" ht="27" customHeight="1" x14ac:dyDescent="0.2"/>
    <row r="4349" ht="27" customHeight="1" x14ac:dyDescent="0.2"/>
    <row r="4350" ht="27" customHeight="1" x14ac:dyDescent="0.2"/>
    <row r="4351" ht="27" customHeight="1" x14ac:dyDescent="0.2"/>
    <row r="4352" ht="27" customHeight="1" x14ac:dyDescent="0.2"/>
    <row r="4353" ht="27" customHeight="1" x14ac:dyDescent="0.2"/>
    <row r="4354" ht="27" customHeight="1" x14ac:dyDescent="0.2"/>
    <row r="4355" ht="27" customHeight="1" x14ac:dyDescent="0.2"/>
    <row r="4356" ht="27" customHeight="1" x14ac:dyDescent="0.2"/>
    <row r="4357" ht="27" customHeight="1" x14ac:dyDescent="0.2"/>
    <row r="4358" ht="27" customHeight="1" x14ac:dyDescent="0.2"/>
    <row r="4359" ht="27" customHeight="1" x14ac:dyDescent="0.2"/>
    <row r="4360" ht="27" customHeight="1" x14ac:dyDescent="0.2"/>
    <row r="4361" ht="27" customHeight="1" x14ac:dyDescent="0.2"/>
    <row r="4362" ht="27" customHeight="1" x14ac:dyDescent="0.2"/>
    <row r="4363" ht="27" customHeight="1" x14ac:dyDescent="0.2"/>
    <row r="4364" ht="27" customHeight="1" x14ac:dyDescent="0.2"/>
    <row r="4365" ht="27" customHeight="1" x14ac:dyDescent="0.2"/>
    <row r="4366" ht="27" customHeight="1" x14ac:dyDescent="0.2"/>
    <row r="4367" ht="27" customHeight="1" x14ac:dyDescent="0.2"/>
    <row r="4368" ht="27" customHeight="1" x14ac:dyDescent="0.2"/>
    <row r="4369" ht="27" customHeight="1" x14ac:dyDescent="0.2"/>
    <row r="4370" ht="27" customHeight="1" x14ac:dyDescent="0.2"/>
    <row r="4371" ht="27" customHeight="1" x14ac:dyDescent="0.2"/>
    <row r="4372" ht="27" customHeight="1" x14ac:dyDescent="0.2"/>
    <row r="4373" ht="27" customHeight="1" x14ac:dyDescent="0.2"/>
    <row r="4374" ht="27" customHeight="1" x14ac:dyDescent="0.2"/>
    <row r="4375" ht="27" customHeight="1" x14ac:dyDescent="0.2"/>
    <row r="4376" ht="27" customHeight="1" x14ac:dyDescent="0.2"/>
    <row r="4377" ht="27" customHeight="1" x14ac:dyDescent="0.2"/>
    <row r="4378" ht="27" customHeight="1" x14ac:dyDescent="0.2"/>
    <row r="4379" ht="27" customHeight="1" x14ac:dyDescent="0.2"/>
    <row r="4380" ht="27" customHeight="1" x14ac:dyDescent="0.2"/>
    <row r="4381" ht="27" customHeight="1" x14ac:dyDescent="0.2"/>
    <row r="4382" ht="27" customHeight="1" x14ac:dyDescent="0.2"/>
    <row r="4383" ht="27" customHeight="1" x14ac:dyDescent="0.2"/>
    <row r="4384" ht="27" customHeight="1" x14ac:dyDescent="0.2"/>
    <row r="4385" ht="27" customHeight="1" x14ac:dyDescent="0.2"/>
    <row r="4386" ht="27" customHeight="1" x14ac:dyDescent="0.2"/>
    <row r="4387" ht="27" customHeight="1" x14ac:dyDescent="0.2"/>
    <row r="4388" ht="27" customHeight="1" x14ac:dyDescent="0.2"/>
    <row r="4389" ht="27" customHeight="1" x14ac:dyDescent="0.2"/>
    <row r="4390" ht="27" customHeight="1" x14ac:dyDescent="0.2"/>
    <row r="4391" ht="27" customHeight="1" x14ac:dyDescent="0.2"/>
    <row r="4392" ht="27" customHeight="1" x14ac:dyDescent="0.2"/>
    <row r="4393" ht="27" customHeight="1" x14ac:dyDescent="0.2"/>
    <row r="4394" ht="27" customHeight="1" x14ac:dyDescent="0.2"/>
    <row r="4395" ht="27" customHeight="1" x14ac:dyDescent="0.2"/>
    <row r="4396" ht="27" customHeight="1" x14ac:dyDescent="0.2"/>
    <row r="4397" ht="27" customHeight="1" x14ac:dyDescent="0.2"/>
    <row r="4398" ht="27" customHeight="1" x14ac:dyDescent="0.2"/>
    <row r="4399" ht="27" customHeight="1" x14ac:dyDescent="0.2"/>
    <row r="4400" ht="27" customHeight="1" x14ac:dyDescent="0.2"/>
    <row r="4401" ht="27" customHeight="1" x14ac:dyDescent="0.2"/>
    <row r="4402" ht="27" customHeight="1" x14ac:dyDescent="0.2"/>
    <row r="4403" ht="27" customHeight="1" x14ac:dyDescent="0.2"/>
    <row r="4404" ht="27" customHeight="1" x14ac:dyDescent="0.2"/>
    <row r="4405" ht="27" customHeight="1" x14ac:dyDescent="0.2"/>
    <row r="4406" ht="27" customHeight="1" x14ac:dyDescent="0.2"/>
    <row r="4407" ht="27" customHeight="1" x14ac:dyDescent="0.2"/>
    <row r="4408" ht="27" customHeight="1" x14ac:dyDescent="0.2"/>
    <row r="4409" ht="27" customHeight="1" x14ac:dyDescent="0.2"/>
    <row r="4410" ht="27" customHeight="1" x14ac:dyDescent="0.2"/>
    <row r="4411" ht="27" customHeight="1" x14ac:dyDescent="0.2"/>
    <row r="4412" ht="27" customHeight="1" x14ac:dyDescent="0.2"/>
    <row r="4413" ht="27" customHeight="1" x14ac:dyDescent="0.2"/>
    <row r="4414" ht="27" customHeight="1" x14ac:dyDescent="0.2"/>
    <row r="4415" ht="27" customHeight="1" x14ac:dyDescent="0.2"/>
    <row r="4416" ht="27" customHeight="1" x14ac:dyDescent="0.2"/>
    <row r="4417" ht="27" customHeight="1" x14ac:dyDescent="0.2"/>
    <row r="4418" ht="27" customHeight="1" x14ac:dyDescent="0.2"/>
    <row r="4419" ht="27" customHeight="1" x14ac:dyDescent="0.2"/>
    <row r="4420" ht="27" customHeight="1" x14ac:dyDescent="0.2"/>
    <row r="4421" ht="27" customHeight="1" x14ac:dyDescent="0.2"/>
    <row r="4422" ht="27" customHeight="1" x14ac:dyDescent="0.2"/>
    <row r="4423" ht="27" customHeight="1" x14ac:dyDescent="0.2"/>
    <row r="4424" ht="27" customHeight="1" x14ac:dyDescent="0.2"/>
    <row r="4425" ht="27" customHeight="1" x14ac:dyDescent="0.2"/>
    <row r="4426" ht="27" customHeight="1" x14ac:dyDescent="0.2"/>
    <row r="4427" ht="27" customHeight="1" x14ac:dyDescent="0.2"/>
    <row r="4428" ht="27" customHeight="1" x14ac:dyDescent="0.2"/>
    <row r="4429" ht="27" customHeight="1" x14ac:dyDescent="0.2"/>
    <row r="4430" ht="27" customHeight="1" x14ac:dyDescent="0.2"/>
    <row r="4431" ht="27" customHeight="1" x14ac:dyDescent="0.2"/>
    <row r="4432" ht="27" customHeight="1" x14ac:dyDescent="0.2"/>
    <row r="4433" ht="27" customHeight="1" x14ac:dyDescent="0.2"/>
    <row r="4434" ht="27" customHeight="1" x14ac:dyDescent="0.2"/>
    <row r="4435" ht="27" customHeight="1" x14ac:dyDescent="0.2"/>
    <row r="4436" ht="27" customHeight="1" x14ac:dyDescent="0.2"/>
    <row r="4437" ht="27" customHeight="1" x14ac:dyDescent="0.2"/>
    <row r="4438" ht="27" customHeight="1" x14ac:dyDescent="0.2"/>
    <row r="4439" ht="27" customHeight="1" x14ac:dyDescent="0.2"/>
    <row r="4440" ht="27" customHeight="1" x14ac:dyDescent="0.2"/>
    <row r="4441" ht="27" customHeight="1" x14ac:dyDescent="0.2"/>
    <row r="4442" ht="27" customHeight="1" x14ac:dyDescent="0.2"/>
    <row r="4443" ht="27" customHeight="1" x14ac:dyDescent="0.2"/>
    <row r="4444" ht="27" customHeight="1" x14ac:dyDescent="0.2"/>
    <row r="4445" ht="27" customHeight="1" x14ac:dyDescent="0.2"/>
    <row r="4446" ht="27" customHeight="1" x14ac:dyDescent="0.2"/>
    <row r="4447" ht="27" customHeight="1" x14ac:dyDescent="0.2"/>
    <row r="4448" ht="27" customHeight="1" x14ac:dyDescent="0.2"/>
    <row r="4449" ht="27" customHeight="1" x14ac:dyDescent="0.2"/>
    <row r="4450" ht="27" customHeight="1" x14ac:dyDescent="0.2"/>
    <row r="4451" ht="27" customHeight="1" x14ac:dyDescent="0.2"/>
    <row r="4452" ht="27" customHeight="1" x14ac:dyDescent="0.2"/>
    <row r="4453" ht="27" customHeight="1" x14ac:dyDescent="0.2"/>
    <row r="4454" ht="27" customHeight="1" x14ac:dyDescent="0.2"/>
    <row r="4455" ht="27" customHeight="1" x14ac:dyDescent="0.2"/>
    <row r="4456" ht="27" customHeight="1" x14ac:dyDescent="0.2"/>
    <row r="4457" ht="27" customHeight="1" x14ac:dyDescent="0.2"/>
    <row r="4458" ht="27" customHeight="1" x14ac:dyDescent="0.2"/>
    <row r="4459" ht="27" customHeight="1" x14ac:dyDescent="0.2"/>
    <row r="4460" ht="27" customHeight="1" x14ac:dyDescent="0.2"/>
    <row r="4461" ht="27" customHeight="1" x14ac:dyDescent="0.2"/>
    <row r="4462" ht="27" customHeight="1" x14ac:dyDescent="0.2"/>
    <row r="4463" ht="27" customHeight="1" x14ac:dyDescent="0.2"/>
    <row r="4464" ht="27" customHeight="1" x14ac:dyDescent="0.2"/>
    <row r="4465" ht="27" customHeight="1" x14ac:dyDescent="0.2"/>
    <row r="4466" ht="27" customHeight="1" x14ac:dyDescent="0.2"/>
    <row r="4467" ht="27" customHeight="1" x14ac:dyDescent="0.2"/>
    <row r="4468" ht="27" customHeight="1" x14ac:dyDescent="0.2"/>
    <row r="4469" ht="27" customHeight="1" x14ac:dyDescent="0.2"/>
    <row r="4470" ht="27" customHeight="1" x14ac:dyDescent="0.2"/>
    <row r="4471" ht="27" customHeight="1" x14ac:dyDescent="0.2"/>
    <row r="4472" ht="27" customHeight="1" x14ac:dyDescent="0.2"/>
    <row r="4473" ht="27" customHeight="1" x14ac:dyDescent="0.2"/>
    <row r="4474" ht="27" customHeight="1" x14ac:dyDescent="0.2"/>
    <row r="4475" ht="27" customHeight="1" x14ac:dyDescent="0.2"/>
    <row r="4476" ht="27" customHeight="1" x14ac:dyDescent="0.2"/>
    <row r="4477" ht="27" customHeight="1" x14ac:dyDescent="0.2"/>
    <row r="4478" ht="27" customHeight="1" x14ac:dyDescent="0.2"/>
    <row r="4479" ht="27" customHeight="1" x14ac:dyDescent="0.2"/>
    <row r="4480" ht="27" customHeight="1" x14ac:dyDescent="0.2"/>
    <row r="4481" ht="27" customHeight="1" x14ac:dyDescent="0.2"/>
    <row r="4482" ht="27" customHeight="1" x14ac:dyDescent="0.2"/>
    <row r="4483" ht="27" customHeight="1" x14ac:dyDescent="0.2"/>
    <row r="4484" ht="27" customHeight="1" x14ac:dyDescent="0.2"/>
    <row r="4485" ht="27" customHeight="1" x14ac:dyDescent="0.2"/>
    <row r="4486" ht="27" customHeight="1" x14ac:dyDescent="0.2"/>
    <row r="4487" ht="27" customHeight="1" x14ac:dyDescent="0.2"/>
    <row r="4488" ht="27" customHeight="1" x14ac:dyDescent="0.2"/>
    <row r="4489" ht="27" customHeight="1" x14ac:dyDescent="0.2"/>
    <row r="4490" ht="27" customHeight="1" x14ac:dyDescent="0.2"/>
    <row r="4491" ht="27" customHeight="1" x14ac:dyDescent="0.2"/>
    <row r="4492" ht="27" customHeight="1" x14ac:dyDescent="0.2"/>
    <row r="4493" ht="27" customHeight="1" x14ac:dyDescent="0.2"/>
    <row r="4494" ht="27" customHeight="1" x14ac:dyDescent="0.2"/>
    <row r="4495" ht="27" customHeight="1" x14ac:dyDescent="0.2"/>
    <row r="4496" ht="27" customHeight="1" x14ac:dyDescent="0.2"/>
    <row r="4497" ht="27" customHeight="1" x14ac:dyDescent="0.2"/>
    <row r="4498" ht="27" customHeight="1" x14ac:dyDescent="0.2"/>
    <row r="4499" ht="27" customHeight="1" x14ac:dyDescent="0.2"/>
    <row r="4500" ht="27" customHeight="1" x14ac:dyDescent="0.2"/>
    <row r="4501" ht="27" customHeight="1" x14ac:dyDescent="0.2"/>
    <row r="4502" ht="27" customHeight="1" x14ac:dyDescent="0.2"/>
    <row r="4503" ht="27" customHeight="1" x14ac:dyDescent="0.2"/>
    <row r="4504" ht="27" customHeight="1" x14ac:dyDescent="0.2"/>
    <row r="4505" ht="27" customHeight="1" x14ac:dyDescent="0.2"/>
    <row r="4506" ht="27" customHeight="1" x14ac:dyDescent="0.2"/>
    <row r="4507" ht="27" customHeight="1" x14ac:dyDescent="0.2"/>
    <row r="4508" ht="27" customHeight="1" x14ac:dyDescent="0.2"/>
    <row r="4509" ht="27" customHeight="1" x14ac:dyDescent="0.2"/>
    <row r="4510" ht="27" customHeight="1" x14ac:dyDescent="0.2"/>
    <row r="4511" ht="27" customHeight="1" x14ac:dyDescent="0.2"/>
    <row r="4512" ht="27" customHeight="1" x14ac:dyDescent="0.2"/>
    <row r="4513" ht="27" customHeight="1" x14ac:dyDescent="0.2"/>
    <row r="4514" ht="27" customHeight="1" x14ac:dyDescent="0.2"/>
    <row r="4515" ht="27" customHeight="1" x14ac:dyDescent="0.2"/>
    <row r="4516" ht="27" customHeight="1" x14ac:dyDescent="0.2"/>
    <row r="4517" ht="27" customHeight="1" x14ac:dyDescent="0.2"/>
    <row r="4518" ht="27" customHeight="1" x14ac:dyDescent="0.2"/>
    <row r="4519" ht="27" customHeight="1" x14ac:dyDescent="0.2"/>
    <row r="4520" ht="27" customHeight="1" x14ac:dyDescent="0.2"/>
    <row r="4521" ht="27" customHeight="1" x14ac:dyDescent="0.2"/>
    <row r="4522" ht="27" customHeight="1" x14ac:dyDescent="0.2"/>
    <row r="4523" ht="27" customHeight="1" x14ac:dyDescent="0.2"/>
    <row r="4524" ht="27" customHeight="1" x14ac:dyDescent="0.2"/>
    <row r="4525" ht="27" customHeight="1" x14ac:dyDescent="0.2"/>
    <row r="4526" ht="27" customHeight="1" x14ac:dyDescent="0.2"/>
    <row r="4527" ht="27" customHeight="1" x14ac:dyDescent="0.2"/>
    <row r="4528" ht="27" customHeight="1" x14ac:dyDescent="0.2"/>
    <row r="4529" ht="27" customHeight="1" x14ac:dyDescent="0.2"/>
    <row r="4530" ht="27" customHeight="1" x14ac:dyDescent="0.2"/>
    <row r="4531" ht="27" customHeight="1" x14ac:dyDescent="0.2"/>
    <row r="4532" ht="27" customHeight="1" x14ac:dyDescent="0.2"/>
    <row r="4533" ht="27" customHeight="1" x14ac:dyDescent="0.2"/>
    <row r="4534" ht="27" customHeight="1" x14ac:dyDescent="0.2"/>
    <row r="4535" ht="27" customHeight="1" x14ac:dyDescent="0.2"/>
    <row r="4536" ht="27" customHeight="1" x14ac:dyDescent="0.2"/>
    <row r="4537" ht="27" customHeight="1" x14ac:dyDescent="0.2"/>
    <row r="4538" ht="27" customHeight="1" x14ac:dyDescent="0.2"/>
    <row r="4539" ht="27" customHeight="1" x14ac:dyDescent="0.2"/>
    <row r="4540" ht="27" customHeight="1" x14ac:dyDescent="0.2"/>
    <row r="4541" ht="27" customHeight="1" x14ac:dyDescent="0.2"/>
    <row r="4542" ht="27" customHeight="1" x14ac:dyDescent="0.2"/>
    <row r="4543" ht="27" customHeight="1" x14ac:dyDescent="0.2"/>
    <row r="4544" ht="27" customHeight="1" x14ac:dyDescent="0.2"/>
    <row r="4545" ht="27" customHeight="1" x14ac:dyDescent="0.2"/>
    <row r="4546" ht="27" customHeight="1" x14ac:dyDescent="0.2"/>
    <row r="4547" ht="27" customHeight="1" x14ac:dyDescent="0.2"/>
    <row r="4548" ht="27" customHeight="1" x14ac:dyDescent="0.2"/>
    <row r="4549" ht="27" customHeight="1" x14ac:dyDescent="0.2"/>
    <row r="4550" ht="27" customHeight="1" x14ac:dyDescent="0.2"/>
    <row r="4551" ht="27" customHeight="1" x14ac:dyDescent="0.2"/>
    <row r="4552" ht="27" customHeight="1" x14ac:dyDescent="0.2"/>
    <row r="4553" ht="27" customHeight="1" x14ac:dyDescent="0.2"/>
    <row r="4554" ht="27" customHeight="1" x14ac:dyDescent="0.2"/>
    <row r="4555" ht="27" customHeight="1" x14ac:dyDescent="0.2"/>
    <row r="4556" ht="27" customHeight="1" x14ac:dyDescent="0.2"/>
    <row r="4557" ht="27" customHeight="1" x14ac:dyDescent="0.2"/>
    <row r="4558" ht="27" customHeight="1" x14ac:dyDescent="0.2"/>
    <row r="4559" ht="27" customHeight="1" x14ac:dyDescent="0.2"/>
    <row r="4560" ht="27" customHeight="1" x14ac:dyDescent="0.2"/>
    <row r="4561" ht="27" customHeight="1" x14ac:dyDescent="0.2"/>
    <row r="4562" ht="27" customHeight="1" x14ac:dyDescent="0.2"/>
    <row r="4563" ht="27" customHeight="1" x14ac:dyDescent="0.2"/>
    <row r="4564" ht="27" customHeight="1" x14ac:dyDescent="0.2"/>
    <row r="4565" ht="27" customHeight="1" x14ac:dyDescent="0.2"/>
    <row r="4566" ht="27" customHeight="1" x14ac:dyDescent="0.2"/>
    <row r="4567" ht="27" customHeight="1" x14ac:dyDescent="0.2"/>
    <row r="4568" ht="27" customHeight="1" x14ac:dyDescent="0.2"/>
    <row r="4569" ht="27" customHeight="1" x14ac:dyDescent="0.2"/>
    <row r="4570" ht="27" customHeight="1" x14ac:dyDescent="0.2"/>
    <row r="4571" ht="27" customHeight="1" x14ac:dyDescent="0.2"/>
    <row r="4572" ht="27" customHeight="1" x14ac:dyDescent="0.2"/>
    <row r="4573" ht="27" customHeight="1" x14ac:dyDescent="0.2"/>
    <row r="4574" ht="27" customHeight="1" x14ac:dyDescent="0.2"/>
    <row r="4575" ht="27" customHeight="1" x14ac:dyDescent="0.2"/>
    <row r="4576" ht="27" customHeight="1" x14ac:dyDescent="0.2"/>
    <row r="4577" ht="27" customHeight="1" x14ac:dyDescent="0.2"/>
    <row r="4578" ht="27" customHeight="1" x14ac:dyDescent="0.2"/>
    <row r="4579" ht="27" customHeight="1" x14ac:dyDescent="0.2"/>
    <row r="4580" ht="27" customHeight="1" x14ac:dyDescent="0.2"/>
    <row r="4581" ht="27" customHeight="1" x14ac:dyDescent="0.2"/>
    <row r="4582" ht="27" customHeight="1" x14ac:dyDescent="0.2"/>
    <row r="4583" ht="27" customHeight="1" x14ac:dyDescent="0.2"/>
    <row r="4584" ht="27" customHeight="1" x14ac:dyDescent="0.2"/>
    <row r="4585" ht="27" customHeight="1" x14ac:dyDescent="0.2"/>
    <row r="4586" ht="27" customHeight="1" x14ac:dyDescent="0.2"/>
    <row r="4587" ht="27" customHeight="1" x14ac:dyDescent="0.2"/>
    <row r="4588" ht="27" customHeight="1" x14ac:dyDescent="0.2"/>
    <row r="4589" ht="27" customHeight="1" x14ac:dyDescent="0.2"/>
    <row r="4590" ht="27" customHeight="1" x14ac:dyDescent="0.2"/>
    <row r="4591" ht="27" customHeight="1" x14ac:dyDescent="0.2"/>
    <row r="4592" ht="27" customHeight="1" x14ac:dyDescent="0.2"/>
    <row r="4593" ht="27" customHeight="1" x14ac:dyDescent="0.2"/>
    <row r="4594" ht="27" customHeight="1" x14ac:dyDescent="0.2"/>
    <row r="4595" ht="27" customHeight="1" x14ac:dyDescent="0.2"/>
    <row r="4596" ht="27" customHeight="1" x14ac:dyDescent="0.2"/>
    <row r="4597" ht="27" customHeight="1" x14ac:dyDescent="0.2"/>
    <row r="4598" ht="27" customHeight="1" x14ac:dyDescent="0.2"/>
    <row r="4599" ht="27" customHeight="1" x14ac:dyDescent="0.2"/>
    <row r="4600" ht="27" customHeight="1" x14ac:dyDescent="0.2"/>
    <row r="4601" ht="27" customHeight="1" x14ac:dyDescent="0.2"/>
    <row r="4602" ht="27" customHeight="1" x14ac:dyDescent="0.2"/>
    <row r="4603" ht="27" customHeight="1" x14ac:dyDescent="0.2"/>
    <row r="4604" ht="27" customHeight="1" x14ac:dyDescent="0.2"/>
    <row r="4605" ht="27" customHeight="1" x14ac:dyDescent="0.2"/>
    <row r="4606" ht="27" customHeight="1" x14ac:dyDescent="0.2"/>
    <row r="4607" ht="27" customHeight="1" x14ac:dyDescent="0.2"/>
    <row r="4608" ht="27" customHeight="1" x14ac:dyDescent="0.2"/>
    <row r="4609" ht="27" customHeight="1" x14ac:dyDescent="0.2"/>
    <row r="4610" ht="27" customHeight="1" x14ac:dyDescent="0.2"/>
    <row r="4611" ht="27" customHeight="1" x14ac:dyDescent="0.2"/>
    <row r="4612" ht="27" customHeight="1" x14ac:dyDescent="0.2"/>
    <row r="4613" ht="27" customHeight="1" x14ac:dyDescent="0.2"/>
    <row r="4614" ht="27" customHeight="1" x14ac:dyDescent="0.2"/>
    <row r="4615" ht="27" customHeight="1" x14ac:dyDescent="0.2"/>
    <row r="4616" ht="27" customHeight="1" x14ac:dyDescent="0.2"/>
    <row r="4617" ht="27" customHeight="1" x14ac:dyDescent="0.2"/>
    <row r="4618" ht="27" customHeight="1" x14ac:dyDescent="0.2"/>
    <row r="4619" ht="27" customHeight="1" x14ac:dyDescent="0.2"/>
    <row r="4620" ht="27" customHeight="1" x14ac:dyDescent="0.2"/>
    <row r="4621" ht="27" customHeight="1" x14ac:dyDescent="0.2"/>
    <row r="4622" ht="27" customHeight="1" x14ac:dyDescent="0.2"/>
    <row r="4623" ht="27" customHeight="1" x14ac:dyDescent="0.2"/>
    <row r="4624" ht="27" customHeight="1" x14ac:dyDescent="0.2"/>
    <row r="4625" ht="27" customHeight="1" x14ac:dyDescent="0.2"/>
    <row r="4626" ht="27" customHeight="1" x14ac:dyDescent="0.2"/>
    <row r="4627" ht="27" customHeight="1" x14ac:dyDescent="0.2"/>
    <row r="4628" ht="27" customHeight="1" x14ac:dyDescent="0.2"/>
    <row r="4629" ht="27" customHeight="1" x14ac:dyDescent="0.2"/>
    <row r="4630" ht="27" customHeight="1" x14ac:dyDescent="0.2"/>
    <row r="4631" ht="27" customHeight="1" x14ac:dyDescent="0.2"/>
    <row r="4632" ht="27" customHeight="1" x14ac:dyDescent="0.2"/>
    <row r="4633" ht="27" customHeight="1" x14ac:dyDescent="0.2"/>
    <row r="4634" ht="27" customHeight="1" x14ac:dyDescent="0.2"/>
    <row r="4635" ht="27" customHeight="1" x14ac:dyDescent="0.2"/>
    <row r="4636" ht="27" customHeight="1" x14ac:dyDescent="0.2"/>
    <row r="4637" ht="27" customHeight="1" x14ac:dyDescent="0.2"/>
    <row r="4638" ht="27" customHeight="1" x14ac:dyDescent="0.2"/>
    <row r="4639" ht="27" customHeight="1" x14ac:dyDescent="0.2"/>
    <row r="4640" ht="27" customHeight="1" x14ac:dyDescent="0.2"/>
    <row r="4641" ht="27" customHeight="1" x14ac:dyDescent="0.2"/>
    <row r="4642" ht="27" customHeight="1" x14ac:dyDescent="0.2"/>
    <row r="4643" ht="27" customHeight="1" x14ac:dyDescent="0.2"/>
    <row r="4644" ht="27" customHeight="1" x14ac:dyDescent="0.2"/>
    <row r="4645" ht="27" customHeight="1" x14ac:dyDescent="0.2"/>
    <row r="4646" ht="27" customHeight="1" x14ac:dyDescent="0.2"/>
    <row r="4647" ht="27" customHeight="1" x14ac:dyDescent="0.2"/>
    <row r="4648" ht="27" customHeight="1" x14ac:dyDescent="0.2"/>
    <row r="4649" ht="27" customHeight="1" x14ac:dyDescent="0.2"/>
    <row r="4650" ht="27" customHeight="1" x14ac:dyDescent="0.2"/>
    <row r="4651" ht="27" customHeight="1" x14ac:dyDescent="0.2"/>
    <row r="4652" ht="27" customHeight="1" x14ac:dyDescent="0.2"/>
    <row r="4653" ht="27" customHeight="1" x14ac:dyDescent="0.2"/>
    <row r="4654" ht="27" customHeight="1" x14ac:dyDescent="0.2"/>
    <row r="4655" ht="27" customHeight="1" x14ac:dyDescent="0.2"/>
    <row r="4656" ht="27" customHeight="1" x14ac:dyDescent="0.2"/>
    <row r="4657" ht="27" customHeight="1" x14ac:dyDescent="0.2"/>
    <row r="4658" ht="27" customHeight="1" x14ac:dyDescent="0.2"/>
    <row r="4659" ht="27" customHeight="1" x14ac:dyDescent="0.2"/>
    <row r="4660" ht="27" customHeight="1" x14ac:dyDescent="0.2"/>
    <row r="4661" ht="27" customHeight="1" x14ac:dyDescent="0.2"/>
    <row r="4662" ht="27" customHeight="1" x14ac:dyDescent="0.2"/>
    <row r="4663" ht="27" customHeight="1" x14ac:dyDescent="0.2"/>
    <row r="4664" ht="27" customHeight="1" x14ac:dyDescent="0.2"/>
    <row r="4665" ht="27" customHeight="1" x14ac:dyDescent="0.2"/>
    <row r="4666" ht="27" customHeight="1" x14ac:dyDescent="0.2"/>
    <row r="4667" ht="27" customHeight="1" x14ac:dyDescent="0.2"/>
    <row r="4668" ht="27" customHeight="1" x14ac:dyDescent="0.2"/>
    <row r="4669" ht="27" customHeight="1" x14ac:dyDescent="0.2"/>
    <row r="4670" ht="27" customHeight="1" x14ac:dyDescent="0.2"/>
    <row r="4671" ht="27" customHeight="1" x14ac:dyDescent="0.2"/>
    <row r="4672" ht="27" customHeight="1" x14ac:dyDescent="0.2"/>
    <row r="4673" ht="27" customHeight="1" x14ac:dyDescent="0.2"/>
    <row r="4674" ht="27" customHeight="1" x14ac:dyDescent="0.2"/>
    <row r="4675" ht="27" customHeight="1" x14ac:dyDescent="0.2"/>
    <row r="4676" ht="27" customHeight="1" x14ac:dyDescent="0.2"/>
    <row r="4677" ht="27" customHeight="1" x14ac:dyDescent="0.2"/>
    <row r="4678" ht="27" customHeight="1" x14ac:dyDescent="0.2"/>
    <row r="4679" ht="27" customHeight="1" x14ac:dyDescent="0.2"/>
    <row r="4680" ht="27" customHeight="1" x14ac:dyDescent="0.2"/>
    <row r="4681" ht="27" customHeight="1" x14ac:dyDescent="0.2"/>
    <row r="4682" ht="27" customHeight="1" x14ac:dyDescent="0.2"/>
    <row r="4683" ht="27" customHeight="1" x14ac:dyDescent="0.2"/>
    <row r="4684" ht="27" customHeight="1" x14ac:dyDescent="0.2"/>
    <row r="4685" ht="27" customHeight="1" x14ac:dyDescent="0.2"/>
    <row r="4686" ht="27" customHeight="1" x14ac:dyDescent="0.2"/>
    <row r="4687" ht="27" customHeight="1" x14ac:dyDescent="0.2"/>
    <row r="4688" ht="27" customHeight="1" x14ac:dyDescent="0.2"/>
    <row r="4689" ht="27" customHeight="1" x14ac:dyDescent="0.2"/>
    <row r="4690" ht="27" customHeight="1" x14ac:dyDescent="0.2"/>
    <row r="4691" ht="27" customHeight="1" x14ac:dyDescent="0.2"/>
    <row r="4692" ht="27" customHeight="1" x14ac:dyDescent="0.2"/>
    <row r="4693" ht="27" customHeight="1" x14ac:dyDescent="0.2"/>
    <row r="4694" ht="27" customHeight="1" x14ac:dyDescent="0.2"/>
    <row r="4695" ht="27" customHeight="1" x14ac:dyDescent="0.2"/>
    <row r="4696" ht="27" customHeight="1" x14ac:dyDescent="0.2"/>
    <row r="4697" ht="27" customHeight="1" x14ac:dyDescent="0.2"/>
    <row r="4698" ht="27" customHeight="1" x14ac:dyDescent="0.2"/>
    <row r="4699" ht="27" customHeight="1" x14ac:dyDescent="0.2"/>
    <row r="4700" ht="27" customHeight="1" x14ac:dyDescent="0.2"/>
    <row r="4701" ht="27" customHeight="1" x14ac:dyDescent="0.2"/>
    <row r="4702" ht="27" customHeight="1" x14ac:dyDescent="0.2"/>
    <row r="4703" ht="27" customHeight="1" x14ac:dyDescent="0.2"/>
    <row r="4704" ht="27" customHeight="1" x14ac:dyDescent="0.2"/>
    <row r="4705" ht="27" customHeight="1" x14ac:dyDescent="0.2"/>
    <row r="4706" ht="27" customHeight="1" x14ac:dyDescent="0.2"/>
    <row r="4707" ht="27" customHeight="1" x14ac:dyDescent="0.2"/>
    <row r="4708" ht="27" customHeight="1" x14ac:dyDescent="0.2"/>
    <row r="4709" ht="27" customHeight="1" x14ac:dyDescent="0.2"/>
    <row r="4710" ht="27" customHeight="1" x14ac:dyDescent="0.2"/>
    <row r="4711" ht="27" customHeight="1" x14ac:dyDescent="0.2"/>
    <row r="4712" ht="27" customHeight="1" x14ac:dyDescent="0.2"/>
    <row r="4713" ht="27" customHeight="1" x14ac:dyDescent="0.2"/>
    <row r="4714" ht="27" customHeight="1" x14ac:dyDescent="0.2"/>
    <row r="4715" ht="27" customHeight="1" x14ac:dyDescent="0.2"/>
    <row r="4716" ht="27" customHeight="1" x14ac:dyDescent="0.2"/>
    <row r="4717" ht="27" customHeight="1" x14ac:dyDescent="0.2"/>
    <row r="4718" ht="27" customHeight="1" x14ac:dyDescent="0.2"/>
    <row r="4719" ht="27" customHeight="1" x14ac:dyDescent="0.2"/>
    <row r="4720" ht="27" customHeight="1" x14ac:dyDescent="0.2"/>
    <row r="4721" ht="27" customHeight="1" x14ac:dyDescent="0.2"/>
    <row r="4722" ht="27" customHeight="1" x14ac:dyDescent="0.2"/>
    <row r="4723" ht="27" customHeight="1" x14ac:dyDescent="0.2"/>
    <row r="4724" ht="27" customHeight="1" x14ac:dyDescent="0.2"/>
    <row r="4725" ht="27" customHeight="1" x14ac:dyDescent="0.2"/>
    <row r="4726" ht="27" customHeight="1" x14ac:dyDescent="0.2"/>
    <row r="4727" ht="27" customHeight="1" x14ac:dyDescent="0.2"/>
    <row r="4728" ht="27" customHeight="1" x14ac:dyDescent="0.2"/>
    <row r="4729" ht="27" customHeight="1" x14ac:dyDescent="0.2"/>
    <row r="4730" ht="27" customHeight="1" x14ac:dyDescent="0.2"/>
    <row r="4731" ht="27" customHeight="1" x14ac:dyDescent="0.2"/>
    <row r="4732" ht="27" customHeight="1" x14ac:dyDescent="0.2"/>
    <row r="4733" ht="27" customHeight="1" x14ac:dyDescent="0.2"/>
    <row r="4734" ht="27" customHeight="1" x14ac:dyDescent="0.2"/>
    <row r="4735" ht="27" customHeight="1" x14ac:dyDescent="0.2"/>
    <row r="4736" ht="27" customHeight="1" x14ac:dyDescent="0.2"/>
    <row r="4737" ht="27" customHeight="1" x14ac:dyDescent="0.2"/>
    <row r="4738" ht="27" customHeight="1" x14ac:dyDescent="0.2"/>
    <row r="4739" ht="27" customHeight="1" x14ac:dyDescent="0.2"/>
    <row r="4740" ht="27" customHeight="1" x14ac:dyDescent="0.2"/>
    <row r="4741" ht="27" customHeight="1" x14ac:dyDescent="0.2"/>
    <row r="4742" ht="27" customHeight="1" x14ac:dyDescent="0.2"/>
    <row r="4743" ht="27" customHeight="1" x14ac:dyDescent="0.2"/>
    <row r="4744" ht="27" customHeight="1" x14ac:dyDescent="0.2"/>
    <row r="4745" ht="27" customHeight="1" x14ac:dyDescent="0.2"/>
    <row r="4746" ht="27" customHeight="1" x14ac:dyDescent="0.2"/>
    <row r="4747" ht="27" customHeight="1" x14ac:dyDescent="0.2"/>
    <row r="4748" ht="27" customHeight="1" x14ac:dyDescent="0.2"/>
    <row r="4749" ht="27" customHeight="1" x14ac:dyDescent="0.2"/>
    <row r="4750" ht="27" customHeight="1" x14ac:dyDescent="0.2"/>
    <row r="4751" ht="27" customHeight="1" x14ac:dyDescent="0.2"/>
    <row r="4752" ht="27" customHeight="1" x14ac:dyDescent="0.2"/>
    <row r="4753" ht="27" customHeight="1" x14ac:dyDescent="0.2"/>
    <row r="4754" ht="27" customHeight="1" x14ac:dyDescent="0.2"/>
    <row r="4755" ht="27" customHeight="1" x14ac:dyDescent="0.2"/>
    <row r="4756" ht="27" customHeight="1" x14ac:dyDescent="0.2"/>
    <row r="4757" ht="27" customHeight="1" x14ac:dyDescent="0.2"/>
    <row r="4758" ht="27" customHeight="1" x14ac:dyDescent="0.2"/>
    <row r="4759" ht="27" customHeight="1" x14ac:dyDescent="0.2"/>
    <row r="4760" ht="27" customHeight="1" x14ac:dyDescent="0.2"/>
    <row r="4761" ht="27" customHeight="1" x14ac:dyDescent="0.2"/>
    <row r="4762" ht="27" customHeight="1" x14ac:dyDescent="0.2"/>
    <row r="4763" ht="27" customHeight="1" x14ac:dyDescent="0.2"/>
    <row r="4764" ht="27" customHeight="1" x14ac:dyDescent="0.2"/>
    <row r="4765" ht="27" customHeight="1" x14ac:dyDescent="0.2"/>
    <row r="4766" ht="27" customHeight="1" x14ac:dyDescent="0.2"/>
    <row r="4767" ht="27" customHeight="1" x14ac:dyDescent="0.2"/>
    <row r="4768" ht="27" customHeight="1" x14ac:dyDescent="0.2"/>
    <row r="4769" ht="27" customHeight="1" x14ac:dyDescent="0.2"/>
    <row r="4770" ht="27" customHeight="1" x14ac:dyDescent="0.2"/>
    <row r="4771" ht="27" customHeight="1" x14ac:dyDescent="0.2"/>
    <row r="4772" ht="27" customHeight="1" x14ac:dyDescent="0.2"/>
    <row r="4773" ht="27" customHeight="1" x14ac:dyDescent="0.2"/>
    <row r="4774" ht="27" customHeight="1" x14ac:dyDescent="0.2"/>
    <row r="4775" ht="27" customHeight="1" x14ac:dyDescent="0.2"/>
    <row r="4776" ht="27" customHeight="1" x14ac:dyDescent="0.2"/>
    <row r="4777" ht="27" customHeight="1" x14ac:dyDescent="0.2"/>
    <row r="4778" ht="27" customHeight="1" x14ac:dyDescent="0.2"/>
    <row r="4779" ht="27" customHeight="1" x14ac:dyDescent="0.2"/>
    <row r="4780" ht="27" customHeight="1" x14ac:dyDescent="0.2"/>
    <row r="4781" ht="27" customHeight="1" x14ac:dyDescent="0.2"/>
    <row r="4782" ht="27" customHeight="1" x14ac:dyDescent="0.2"/>
    <row r="4783" ht="27" customHeight="1" x14ac:dyDescent="0.2"/>
    <row r="4784" ht="27" customHeight="1" x14ac:dyDescent="0.2"/>
    <row r="4785" ht="27" customHeight="1" x14ac:dyDescent="0.2"/>
    <row r="4786" ht="27" customHeight="1" x14ac:dyDescent="0.2"/>
    <row r="4787" ht="27" customHeight="1" x14ac:dyDescent="0.2"/>
    <row r="4788" ht="27" customHeight="1" x14ac:dyDescent="0.2"/>
    <row r="4789" ht="27" customHeight="1" x14ac:dyDescent="0.2"/>
    <row r="4790" ht="27" customHeight="1" x14ac:dyDescent="0.2"/>
    <row r="4791" ht="27" customHeight="1" x14ac:dyDescent="0.2"/>
    <row r="4792" ht="27" customHeight="1" x14ac:dyDescent="0.2"/>
    <row r="4793" ht="27" customHeight="1" x14ac:dyDescent="0.2"/>
    <row r="4794" ht="27" customHeight="1" x14ac:dyDescent="0.2"/>
    <row r="4795" ht="27" customHeight="1" x14ac:dyDescent="0.2"/>
    <row r="4796" ht="27" customHeight="1" x14ac:dyDescent="0.2"/>
    <row r="4797" ht="27" customHeight="1" x14ac:dyDescent="0.2"/>
    <row r="4798" ht="27" customHeight="1" x14ac:dyDescent="0.2"/>
    <row r="4799" ht="27" customHeight="1" x14ac:dyDescent="0.2"/>
    <row r="4800" ht="27" customHeight="1" x14ac:dyDescent="0.2"/>
    <row r="4801" ht="27" customHeight="1" x14ac:dyDescent="0.2"/>
    <row r="4802" ht="27" customHeight="1" x14ac:dyDescent="0.2"/>
    <row r="4803" ht="27" customHeight="1" x14ac:dyDescent="0.2"/>
    <row r="4804" ht="27" customHeight="1" x14ac:dyDescent="0.2"/>
    <row r="4805" ht="27" customHeight="1" x14ac:dyDescent="0.2"/>
    <row r="4806" ht="27" customHeight="1" x14ac:dyDescent="0.2"/>
    <row r="4807" ht="27" customHeight="1" x14ac:dyDescent="0.2"/>
    <row r="4808" ht="27" customHeight="1" x14ac:dyDescent="0.2"/>
    <row r="4809" ht="27" customHeight="1" x14ac:dyDescent="0.2"/>
    <row r="4810" ht="27" customHeight="1" x14ac:dyDescent="0.2"/>
    <row r="4811" ht="27" customHeight="1" x14ac:dyDescent="0.2"/>
    <row r="4812" ht="27" customHeight="1" x14ac:dyDescent="0.2"/>
    <row r="4813" ht="27" customHeight="1" x14ac:dyDescent="0.2"/>
    <row r="4814" ht="27" customHeight="1" x14ac:dyDescent="0.2"/>
    <row r="4815" ht="27" customHeight="1" x14ac:dyDescent="0.2"/>
    <row r="4816" ht="27" customHeight="1" x14ac:dyDescent="0.2"/>
    <row r="4817" ht="27" customHeight="1" x14ac:dyDescent="0.2"/>
    <row r="4818" ht="27" customHeight="1" x14ac:dyDescent="0.2"/>
    <row r="4819" ht="27" customHeight="1" x14ac:dyDescent="0.2"/>
    <row r="4820" ht="27" customHeight="1" x14ac:dyDescent="0.2"/>
    <row r="4821" ht="27" customHeight="1" x14ac:dyDescent="0.2"/>
    <row r="4822" ht="27" customHeight="1" x14ac:dyDescent="0.2"/>
    <row r="4823" ht="27" customHeight="1" x14ac:dyDescent="0.2"/>
    <row r="4824" ht="27" customHeight="1" x14ac:dyDescent="0.2"/>
    <row r="4825" ht="27" customHeight="1" x14ac:dyDescent="0.2"/>
    <row r="4826" ht="27" customHeight="1" x14ac:dyDescent="0.2"/>
    <row r="4827" ht="27" customHeight="1" x14ac:dyDescent="0.2"/>
    <row r="4828" ht="27" customHeight="1" x14ac:dyDescent="0.2"/>
    <row r="4829" ht="27" customHeight="1" x14ac:dyDescent="0.2"/>
    <row r="4830" ht="27" customHeight="1" x14ac:dyDescent="0.2"/>
    <row r="4831" ht="27" customHeight="1" x14ac:dyDescent="0.2"/>
    <row r="4832" ht="27" customHeight="1" x14ac:dyDescent="0.2"/>
    <row r="4833" ht="27" customHeight="1" x14ac:dyDescent="0.2"/>
    <row r="4834" ht="27" customHeight="1" x14ac:dyDescent="0.2"/>
    <row r="4835" ht="27" customHeight="1" x14ac:dyDescent="0.2"/>
    <row r="4836" ht="27" customHeight="1" x14ac:dyDescent="0.2"/>
    <row r="4837" ht="27" customHeight="1" x14ac:dyDescent="0.2"/>
    <row r="4838" ht="27" customHeight="1" x14ac:dyDescent="0.2"/>
    <row r="4839" ht="27" customHeight="1" x14ac:dyDescent="0.2"/>
    <row r="4840" ht="27" customHeight="1" x14ac:dyDescent="0.2"/>
    <row r="4841" ht="27" customHeight="1" x14ac:dyDescent="0.2"/>
    <row r="4842" ht="27" customHeight="1" x14ac:dyDescent="0.2"/>
    <row r="4843" ht="27" customHeight="1" x14ac:dyDescent="0.2"/>
    <row r="4844" ht="27" customHeight="1" x14ac:dyDescent="0.2"/>
    <row r="4845" ht="27" customHeight="1" x14ac:dyDescent="0.2"/>
    <row r="4846" ht="27" customHeight="1" x14ac:dyDescent="0.2"/>
    <row r="4847" ht="27" customHeight="1" x14ac:dyDescent="0.2"/>
    <row r="4848" ht="27" customHeight="1" x14ac:dyDescent="0.2"/>
    <row r="4849" ht="27" customHeight="1" x14ac:dyDescent="0.2"/>
    <row r="4850" ht="27" customHeight="1" x14ac:dyDescent="0.2"/>
    <row r="4851" ht="27" customHeight="1" x14ac:dyDescent="0.2"/>
    <row r="4852" ht="27" customHeight="1" x14ac:dyDescent="0.2"/>
    <row r="4853" ht="27" customHeight="1" x14ac:dyDescent="0.2"/>
    <row r="4854" ht="27" customHeight="1" x14ac:dyDescent="0.2"/>
    <row r="4855" ht="27" customHeight="1" x14ac:dyDescent="0.2"/>
    <row r="4856" ht="27" customHeight="1" x14ac:dyDescent="0.2"/>
    <row r="4857" ht="27" customHeight="1" x14ac:dyDescent="0.2"/>
    <row r="4858" ht="27" customHeight="1" x14ac:dyDescent="0.2"/>
    <row r="4859" ht="27" customHeight="1" x14ac:dyDescent="0.2"/>
    <row r="4860" ht="27" customHeight="1" x14ac:dyDescent="0.2"/>
    <row r="4861" ht="27" customHeight="1" x14ac:dyDescent="0.2"/>
    <row r="4862" ht="27" customHeight="1" x14ac:dyDescent="0.2"/>
    <row r="4863" ht="27" customHeight="1" x14ac:dyDescent="0.2"/>
    <row r="4864" ht="27" customHeight="1" x14ac:dyDescent="0.2"/>
    <row r="4865" ht="27" customHeight="1" x14ac:dyDescent="0.2"/>
    <row r="4866" ht="27" customHeight="1" x14ac:dyDescent="0.2"/>
    <row r="4867" ht="27" customHeight="1" x14ac:dyDescent="0.2"/>
    <row r="4868" ht="27" customHeight="1" x14ac:dyDescent="0.2"/>
    <row r="4869" ht="27" customHeight="1" x14ac:dyDescent="0.2"/>
    <row r="4870" ht="27" customHeight="1" x14ac:dyDescent="0.2"/>
    <row r="4871" ht="27" customHeight="1" x14ac:dyDescent="0.2"/>
    <row r="4872" ht="27" customHeight="1" x14ac:dyDescent="0.2"/>
    <row r="4873" ht="27" customHeight="1" x14ac:dyDescent="0.2"/>
    <row r="4874" ht="27" customHeight="1" x14ac:dyDescent="0.2"/>
    <row r="4875" ht="27" customHeight="1" x14ac:dyDescent="0.2"/>
    <row r="4876" ht="27" customHeight="1" x14ac:dyDescent="0.2"/>
    <row r="4877" ht="27" customHeight="1" x14ac:dyDescent="0.2"/>
    <row r="4878" ht="27" customHeight="1" x14ac:dyDescent="0.2"/>
    <row r="4879" ht="27" customHeight="1" x14ac:dyDescent="0.2"/>
    <row r="4880" ht="27" customHeight="1" x14ac:dyDescent="0.2"/>
    <row r="4881" ht="27" customHeight="1" x14ac:dyDescent="0.2"/>
    <row r="4882" ht="27" customHeight="1" x14ac:dyDescent="0.2"/>
    <row r="4883" ht="27" customHeight="1" x14ac:dyDescent="0.2"/>
    <row r="4884" ht="27" customHeight="1" x14ac:dyDescent="0.2"/>
    <row r="4885" ht="27" customHeight="1" x14ac:dyDescent="0.2"/>
    <row r="4886" ht="27" customHeight="1" x14ac:dyDescent="0.2"/>
    <row r="4887" ht="27" customHeight="1" x14ac:dyDescent="0.2"/>
    <row r="4888" ht="27" customHeight="1" x14ac:dyDescent="0.2"/>
    <row r="4889" ht="27" customHeight="1" x14ac:dyDescent="0.2"/>
    <row r="4890" ht="27" customHeight="1" x14ac:dyDescent="0.2"/>
    <row r="4891" ht="27" customHeight="1" x14ac:dyDescent="0.2"/>
    <row r="4892" ht="27" customHeight="1" x14ac:dyDescent="0.2"/>
    <row r="4893" ht="27" customHeight="1" x14ac:dyDescent="0.2"/>
    <row r="4894" ht="27" customHeight="1" x14ac:dyDescent="0.2"/>
    <row r="4895" ht="27" customHeight="1" x14ac:dyDescent="0.2"/>
    <row r="4896" ht="27" customHeight="1" x14ac:dyDescent="0.2"/>
    <row r="4897" ht="27" customHeight="1" x14ac:dyDescent="0.2"/>
    <row r="4898" ht="27" customHeight="1" x14ac:dyDescent="0.2"/>
    <row r="4899" ht="27" customHeight="1" x14ac:dyDescent="0.2"/>
    <row r="4900" ht="27" customHeight="1" x14ac:dyDescent="0.2"/>
    <row r="4901" ht="27" customHeight="1" x14ac:dyDescent="0.2"/>
    <row r="4902" ht="27" customHeight="1" x14ac:dyDescent="0.2"/>
    <row r="4903" ht="27" customHeight="1" x14ac:dyDescent="0.2"/>
    <row r="4904" ht="27" customHeight="1" x14ac:dyDescent="0.2"/>
    <row r="4905" ht="27" customHeight="1" x14ac:dyDescent="0.2"/>
    <row r="4906" ht="27" customHeight="1" x14ac:dyDescent="0.2"/>
    <row r="4907" ht="27" customHeight="1" x14ac:dyDescent="0.2"/>
    <row r="4908" ht="27" customHeight="1" x14ac:dyDescent="0.2"/>
    <row r="4909" ht="27" customHeight="1" x14ac:dyDescent="0.2"/>
    <row r="4910" ht="27" customHeight="1" x14ac:dyDescent="0.2"/>
    <row r="4911" ht="27" customHeight="1" x14ac:dyDescent="0.2"/>
    <row r="4912" ht="27" customHeight="1" x14ac:dyDescent="0.2"/>
    <row r="4913" ht="27" customHeight="1" x14ac:dyDescent="0.2"/>
    <row r="4914" ht="27" customHeight="1" x14ac:dyDescent="0.2"/>
    <row r="4915" ht="27" customHeight="1" x14ac:dyDescent="0.2"/>
    <row r="4916" ht="27" customHeight="1" x14ac:dyDescent="0.2"/>
    <row r="4917" ht="27" customHeight="1" x14ac:dyDescent="0.2"/>
    <row r="4918" ht="27" customHeight="1" x14ac:dyDescent="0.2"/>
    <row r="4919" ht="27" customHeight="1" x14ac:dyDescent="0.2"/>
    <row r="4920" ht="27" customHeight="1" x14ac:dyDescent="0.2"/>
    <row r="4921" ht="27" customHeight="1" x14ac:dyDescent="0.2"/>
    <row r="4922" ht="27" customHeight="1" x14ac:dyDescent="0.2"/>
    <row r="4923" ht="27" customHeight="1" x14ac:dyDescent="0.2"/>
    <row r="4924" ht="27" customHeight="1" x14ac:dyDescent="0.2"/>
    <row r="4925" ht="27" customHeight="1" x14ac:dyDescent="0.2"/>
    <row r="4926" ht="27" customHeight="1" x14ac:dyDescent="0.2"/>
    <row r="4927" ht="27" customHeight="1" x14ac:dyDescent="0.2"/>
    <row r="4928" ht="27" customHeight="1" x14ac:dyDescent="0.2"/>
    <row r="4929" ht="27" customHeight="1" x14ac:dyDescent="0.2"/>
    <row r="4930" ht="27" customHeight="1" x14ac:dyDescent="0.2"/>
    <row r="4931" ht="27" customHeight="1" x14ac:dyDescent="0.2"/>
    <row r="4932" ht="27" customHeight="1" x14ac:dyDescent="0.2"/>
    <row r="4933" ht="27" customHeight="1" x14ac:dyDescent="0.2"/>
    <row r="4934" ht="27" customHeight="1" x14ac:dyDescent="0.2"/>
    <row r="4935" ht="27" customHeight="1" x14ac:dyDescent="0.2"/>
    <row r="4936" ht="27" customHeight="1" x14ac:dyDescent="0.2"/>
    <row r="4937" ht="27" customHeight="1" x14ac:dyDescent="0.2"/>
    <row r="4938" ht="27" customHeight="1" x14ac:dyDescent="0.2"/>
    <row r="4939" ht="27" customHeight="1" x14ac:dyDescent="0.2"/>
    <row r="4940" ht="27" customHeight="1" x14ac:dyDescent="0.2"/>
    <row r="4941" ht="27" customHeight="1" x14ac:dyDescent="0.2"/>
    <row r="4942" ht="27" customHeight="1" x14ac:dyDescent="0.2"/>
    <row r="4943" ht="27" customHeight="1" x14ac:dyDescent="0.2"/>
    <row r="4944" ht="27" customHeight="1" x14ac:dyDescent="0.2"/>
    <row r="4945" ht="27" customHeight="1" x14ac:dyDescent="0.2"/>
    <row r="4946" ht="27" customHeight="1" x14ac:dyDescent="0.2"/>
    <row r="4947" ht="27" customHeight="1" x14ac:dyDescent="0.2"/>
    <row r="4948" ht="27" customHeight="1" x14ac:dyDescent="0.2"/>
    <row r="4949" ht="27" customHeight="1" x14ac:dyDescent="0.2"/>
    <row r="4950" ht="27" customHeight="1" x14ac:dyDescent="0.2"/>
    <row r="4951" ht="27" customHeight="1" x14ac:dyDescent="0.2"/>
    <row r="4952" ht="27" customHeight="1" x14ac:dyDescent="0.2"/>
    <row r="4953" ht="27" customHeight="1" x14ac:dyDescent="0.2"/>
    <row r="4954" ht="27" customHeight="1" x14ac:dyDescent="0.2"/>
    <row r="4955" ht="27" customHeight="1" x14ac:dyDescent="0.2"/>
    <row r="4956" ht="27" customHeight="1" x14ac:dyDescent="0.2"/>
    <row r="4957" ht="27" customHeight="1" x14ac:dyDescent="0.2"/>
    <row r="4958" ht="27" customHeight="1" x14ac:dyDescent="0.2"/>
    <row r="4959" ht="27" customHeight="1" x14ac:dyDescent="0.2"/>
    <row r="4960" ht="27" customHeight="1" x14ac:dyDescent="0.2"/>
    <row r="4961" ht="27" customHeight="1" x14ac:dyDescent="0.2"/>
    <row r="4962" ht="27" customHeight="1" x14ac:dyDescent="0.2"/>
    <row r="4963" ht="27" customHeight="1" x14ac:dyDescent="0.2"/>
    <row r="4964" ht="27" customHeight="1" x14ac:dyDescent="0.2"/>
    <row r="4965" ht="27" customHeight="1" x14ac:dyDescent="0.2"/>
    <row r="4966" ht="27" customHeight="1" x14ac:dyDescent="0.2"/>
    <row r="4967" ht="27" customHeight="1" x14ac:dyDescent="0.2"/>
    <row r="4968" ht="27" customHeight="1" x14ac:dyDescent="0.2"/>
    <row r="4969" ht="27" customHeight="1" x14ac:dyDescent="0.2"/>
    <row r="4970" ht="27" customHeight="1" x14ac:dyDescent="0.2"/>
    <row r="4971" ht="27" customHeight="1" x14ac:dyDescent="0.2"/>
    <row r="4972" ht="27" customHeight="1" x14ac:dyDescent="0.2"/>
    <row r="4973" ht="27" customHeight="1" x14ac:dyDescent="0.2"/>
    <row r="4974" ht="27" customHeight="1" x14ac:dyDescent="0.2"/>
    <row r="4975" ht="27" customHeight="1" x14ac:dyDescent="0.2"/>
    <row r="4976" ht="27" customHeight="1" x14ac:dyDescent="0.2"/>
    <row r="4977" ht="27" customHeight="1" x14ac:dyDescent="0.2"/>
    <row r="4978" ht="27" customHeight="1" x14ac:dyDescent="0.2"/>
    <row r="4979" ht="27" customHeight="1" x14ac:dyDescent="0.2"/>
    <row r="4980" ht="27" customHeight="1" x14ac:dyDescent="0.2"/>
    <row r="4981" ht="27" customHeight="1" x14ac:dyDescent="0.2"/>
    <row r="4982" ht="27" customHeight="1" x14ac:dyDescent="0.2"/>
    <row r="4983" ht="27" customHeight="1" x14ac:dyDescent="0.2"/>
    <row r="4984" ht="27" customHeight="1" x14ac:dyDescent="0.2"/>
    <row r="4985" ht="27" customHeight="1" x14ac:dyDescent="0.2"/>
    <row r="4986" ht="27" customHeight="1" x14ac:dyDescent="0.2"/>
    <row r="4987" ht="27" customHeight="1" x14ac:dyDescent="0.2"/>
    <row r="4988" ht="27" customHeight="1" x14ac:dyDescent="0.2"/>
    <row r="4989" ht="27" customHeight="1" x14ac:dyDescent="0.2"/>
    <row r="4990" ht="27" customHeight="1" x14ac:dyDescent="0.2"/>
    <row r="4991" ht="27" customHeight="1" x14ac:dyDescent="0.2"/>
    <row r="4992" ht="27" customHeight="1" x14ac:dyDescent="0.2"/>
    <row r="4993" ht="27" customHeight="1" x14ac:dyDescent="0.2"/>
    <row r="4994" ht="27" customHeight="1" x14ac:dyDescent="0.2"/>
    <row r="4995" ht="27" customHeight="1" x14ac:dyDescent="0.2"/>
    <row r="4996" ht="27" customHeight="1" x14ac:dyDescent="0.2"/>
    <row r="4997" ht="27" customHeight="1" x14ac:dyDescent="0.2"/>
    <row r="4998" ht="27" customHeight="1" x14ac:dyDescent="0.2"/>
    <row r="4999" ht="27" customHeight="1" x14ac:dyDescent="0.2"/>
    <row r="5000" ht="27" customHeight="1" x14ac:dyDescent="0.2"/>
    <row r="5001" ht="27" customHeight="1" x14ac:dyDescent="0.2"/>
    <row r="5002" ht="27" customHeight="1" x14ac:dyDescent="0.2"/>
    <row r="5003" ht="27" customHeight="1" x14ac:dyDescent="0.2"/>
    <row r="5004" ht="27" customHeight="1" x14ac:dyDescent="0.2"/>
    <row r="5005" ht="27" customHeight="1" x14ac:dyDescent="0.2"/>
    <row r="5006" ht="27" customHeight="1" x14ac:dyDescent="0.2"/>
    <row r="5007" ht="27" customHeight="1" x14ac:dyDescent="0.2"/>
    <row r="5008" ht="27" customHeight="1" x14ac:dyDescent="0.2"/>
    <row r="5009" ht="27" customHeight="1" x14ac:dyDescent="0.2"/>
    <row r="5010" ht="27" customHeight="1" x14ac:dyDescent="0.2"/>
    <row r="5011" ht="27" customHeight="1" x14ac:dyDescent="0.2"/>
    <row r="5012" ht="27" customHeight="1" x14ac:dyDescent="0.2"/>
    <row r="5013" ht="27" customHeight="1" x14ac:dyDescent="0.2"/>
    <row r="5014" ht="27" customHeight="1" x14ac:dyDescent="0.2"/>
    <row r="5015" ht="27" customHeight="1" x14ac:dyDescent="0.2"/>
    <row r="5016" ht="27" customHeight="1" x14ac:dyDescent="0.2"/>
    <row r="5017" ht="27" customHeight="1" x14ac:dyDescent="0.2"/>
    <row r="5018" ht="27" customHeight="1" x14ac:dyDescent="0.2"/>
    <row r="5019" ht="27" customHeight="1" x14ac:dyDescent="0.2"/>
    <row r="5020" ht="27" customHeight="1" x14ac:dyDescent="0.2"/>
    <row r="5021" ht="27" customHeight="1" x14ac:dyDescent="0.2"/>
    <row r="5022" ht="27" customHeight="1" x14ac:dyDescent="0.2"/>
    <row r="5023" ht="27" customHeight="1" x14ac:dyDescent="0.2"/>
    <row r="5024" ht="27" customHeight="1" x14ac:dyDescent="0.2"/>
    <row r="5025" ht="27" customHeight="1" x14ac:dyDescent="0.2"/>
    <row r="5026" ht="27" customHeight="1" x14ac:dyDescent="0.2"/>
    <row r="5027" ht="27" customHeight="1" x14ac:dyDescent="0.2"/>
    <row r="5028" ht="27" customHeight="1" x14ac:dyDescent="0.2"/>
    <row r="5029" ht="27" customHeight="1" x14ac:dyDescent="0.2"/>
    <row r="5030" ht="27" customHeight="1" x14ac:dyDescent="0.2"/>
    <row r="5031" ht="27" customHeight="1" x14ac:dyDescent="0.2"/>
    <row r="5032" ht="27" customHeight="1" x14ac:dyDescent="0.2"/>
    <row r="5033" ht="27" customHeight="1" x14ac:dyDescent="0.2"/>
    <row r="5034" ht="27" customHeight="1" x14ac:dyDescent="0.2"/>
    <row r="5035" ht="27" customHeight="1" x14ac:dyDescent="0.2"/>
    <row r="5036" ht="27" customHeight="1" x14ac:dyDescent="0.2"/>
    <row r="5037" ht="27" customHeight="1" x14ac:dyDescent="0.2"/>
    <row r="5038" ht="27" customHeight="1" x14ac:dyDescent="0.2"/>
    <row r="5039" ht="27" customHeight="1" x14ac:dyDescent="0.2"/>
    <row r="5040" ht="27" customHeight="1" x14ac:dyDescent="0.2"/>
    <row r="5041" ht="27" customHeight="1" x14ac:dyDescent="0.2"/>
    <row r="5042" ht="27" customHeight="1" x14ac:dyDescent="0.2"/>
    <row r="5043" ht="27" customHeight="1" x14ac:dyDescent="0.2"/>
    <row r="5044" ht="27" customHeight="1" x14ac:dyDescent="0.2"/>
    <row r="5045" ht="27" customHeight="1" x14ac:dyDescent="0.2"/>
    <row r="5046" ht="27" customHeight="1" x14ac:dyDescent="0.2"/>
    <row r="5047" ht="27" customHeight="1" x14ac:dyDescent="0.2"/>
    <row r="5048" ht="27" customHeight="1" x14ac:dyDescent="0.2"/>
    <row r="5049" ht="27" customHeight="1" x14ac:dyDescent="0.2"/>
    <row r="5050" ht="27" customHeight="1" x14ac:dyDescent="0.2"/>
    <row r="5051" ht="27" customHeight="1" x14ac:dyDescent="0.2"/>
    <row r="5052" ht="27" customHeight="1" x14ac:dyDescent="0.2"/>
    <row r="5053" ht="27" customHeight="1" x14ac:dyDescent="0.2"/>
    <row r="5054" ht="27" customHeight="1" x14ac:dyDescent="0.2"/>
    <row r="5055" ht="27" customHeight="1" x14ac:dyDescent="0.2"/>
    <row r="5056" ht="27" customHeight="1" x14ac:dyDescent="0.2"/>
    <row r="5057" ht="27" customHeight="1" x14ac:dyDescent="0.2"/>
    <row r="5058" ht="27" customHeight="1" x14ac:dyDescent="0.2"/>
    <row r="5059" ht="27" customHeight="1" x14ac:dyDescent="0.2"/>
    <row r="5060" ht="27" customHeight="1" x14ac:dyDescent="0.2"/>
    <row r="5061" ht="27" customHeight="1" x14ac:dyDescent="0.2"/>
    <row r="5062" ht="27" customHeight="1" x14ac:dyDescent="0.2"/>
    <row r="5063" ht="27" customHeight="1" x14ac:dyDescent="0.2"/>
    <row r="5064" ht="27" customHeight="1" x14ac:dyDescent="0.2"/>
    <row r="5065" ht="27" customHeight="1" x14ac:dyDescent="0.2"/>
    <row r="5066" ht="27" customHeight="1" x14ac:dyDescent="0.2"/>
    <row r="5067" ht="27" customHeight="1" x14ac:dyDescent="0.2"/>
    <row r="5068" ht="27" customHeight="1" x14ac:dyDescent="0.2"/>
    <row r="5069" ht="27" customHeight="1" x14ac:dyDescent="0.2"/>
    <row r="5070" ht="27" customHeight="1" x14ac:dyDescent="0.2"/>
    <row r="5071" ht="27" customHeight="1" x14ac:dyDescent="0.2"/>
    <row r="5072" ht="27" customHeight="1" x14ac:dyDescent="0.2"/>
    <row r="5073" ht="27" customHeight="1" x14ac:dyDescent="0.2"/>
    <row r="5074" ht="27" customHeight="1" x14ac:dyDescent="0.2"/>
    <row r="5075" ht="27" customHeight="1" x14ac:dyDescent="0.2"/>
    <row r="5076" ht="27" customHeight="1" x14ac:dyDescent="0.2"/>
    <row r="5077" ht="27" customHeight="1" x14ac:dyDescent="0.2"/>
    <row r="5078" ht="27" customHeight="1" x14ac:dyDescent="0.2"/>
    <row r="5079" ht="27" customHeight="1" x14ac:dyDescent="0.2"/>
    <row r="5080" ht="27" customHeight="1" x14ac:dyDescent="0.2"/>
    <row r="5081" ht="27" customHeight="1" x14ac:dyDescent="0.2"/>
    <row r="5082" ht="27" customHeight="1" x14ac:dyDescent="0.2"/>
    <row r="5083" ht="27" customHeight="1" x14ac:dyDescent="0.2"/>
    <row r="5084" ht="27" customHeight="1" x14ac:dyDescent="0.2"/>
    <row r="5085" ht="27" customHeight="1" x14ac:dyDescent="0.2"/>
    <row r="5086" ht="27" customHeight="1" x14ac:dyDescent="0.2"/>
    <row r="5087" ht="27" customHeight="1" x14ac:dyDescent="0.2"/>
    <row r="5088" ht="27" customHeight="1" x14ac:dyDescent="0.2"/>
    <row r="5089" ht="27" customHeight="1" x14ac:dyDescent="0.2"/>
    <row r="5090" ht="27" customHeight="1" x14ac:dyDescent="0.2"/>
    <row r="5091" ht="27" customHeight="1" x14ac:dyDescent="0.2"/>
    <row r="5092" ht="27" customHeight="1" x14ac:dyDescent="0.2"/>
    <row r="5093" ht="27" customHeight="1" x14ac:dyDescent="0.2"/>
    <row r="5094" ht="27" customHeight="1" x14ac:dyDescent="0.2"/>
    <row r="5095" ht="27" customHeight="1" x14ac:dyDescent="0.2"/>
    <row r="5096" ht="27" customHeight="1" x14ac:dyDescent="0.2"/>
    <row r="5097" ht="27" customHeight="1" x14ac:dyDescent="0.2"/>
    <row r="5098" ht="27" customHeight="1" x14ac:dyDescent="0.2"/>
    <row r="5099" ht="27" customHeight="1" x14ac:dyDescent="0.2"/>
    <row r="5100" ht="27" customHeight="1" x14ac:dyDescent="0.2"/>
    <row r="5101" ht="27" customHeight="1" x14ac:dyDescent="0.2"/>
    <row r="5102" ht="27" customHeight="1" x14ac:dyDescent="0.2"/>
    <row r="5103" ht="27" customHeight="1" x14ac:dyDescent="0.2"/>
    <row r="5104" ht="27" customHeight="1" x14ac:dyDescent="0.2"/>
    <row r="5105" ht="27" customHeight="1" x14ac:dyDescent="0.2"/>
    <row r="5106" ht="27" customHeight="1" x14ac:dyDescent="0.2"/>
    <row r="5107" ht="27" customHeight="1" x14ac:dyDescent="0.2"/>
    <row r="5108" ht="27" customHeight="1" x14ac:dyDescent="0.2"/>
    <row r="5109" ht="27" customHeight="1" x14ac:dyDescent="0.2"/>
    <row r="5110" ht="27" customHeight="1" x14ac:dyDescent="0.2"/>
    <row r="5111" ht="27" customHeight="1" x14ac:dyDescent="0.2"/>
    <row r="5112" ht="27" customHeight="1" x14ac:dyDescent="0.2"/>
    <row r="5113" ht="27" customHeight="1" x14ac:dyDescent="0.2"/>
    <row r="5114" ht="27" customHeight="1" x14ac:dyDescent="0.2"/>
    <row r="5115" ht="27" customHeight="1" x14ac:dyDescent="0.2"/>
    <row r="5116" ht="27" customHeight="1" x14ac:dyDescent="0.2"/>
    <row r="5117" ht="27" customHeight="1" x14ac:dyDescent="0.2"/>
    <row r="5118" ht="27" customHeight="1" x14ac:dyDescent="0.2"/>
    <row r="5119" ht="27" customHeight="1" x14ac:dyDescent="0.2"/>
    <row r="5120" ht="27" customHeight="1" x14ac:dyDescent="0.2"/>
    <row r="5121" ht="27" customHeight="1" x14ac:dyDescent="0.2"/>
    <row r="5122" ht="27" customHeight="1" x14ac:dyDescent="0.2"/>
    <row r="5123" ht="27" customHeight="1" x14ac:dyDescent="0.2"/>
    <row r="5124" ht="27" customHeight="1" x14ac:dyDescent="0.2"/>
    <row r="5125" ht="27" customHeight="1" x14ac:dyDescent="0.2"/>
    <row r="5126" ht="27" customHeight="1" x14ac:dyDescent="0.2"/>
    <row r="5127" ht="27" customHeight="1" x14ac:dyDescent="0.2"/>
    <row r="5128" ht="27" customHeight="1" x14ac:dyDescent="0.2"/>
    <row r="5129" ht="27" customHeight="1" x14ac:dyDescent="0.2"/>
    <row r="5130" ht="27" customHeight="1" x14ac:dyDescent="0.2"/>
    <row r="5131" ht="27" customHeight="1" x14ac:dyDescent="0.2"/>
    <row r="5132" ht="27" customHeight="1" x14ac:dyDescent="0.2"/>
    <row r="5133" ht="27" customHeight="1" x14ac:dyDescent="0.2"/>
    <row r="5134" ht="27" customHeight="1" x14ac:dyDescent="0.2"/>
    <row r="5135" ht="27" customHeight="1" x14ac:dyDescent="0.2"/>
    <row r="5136" ht="27" customHeight="1" x14ac:dyDescent="0.2"/>
    <row r="5137" ht="27" customHeight="1" x14ac:dyDescent="0.2"/>
    <row r="5138" ht="27" customHeight="1" x14ac:dyDescent="0.2"/>
    <row r="5139" ht="27" customHeight="1" x14ac:dyDescent="0.2"/>
    <row r="5140" ht="27" customHeight="1" x14ac:dyDescent="0.2"/>
    <row r="5141" ht="27" customHeight="1" x14ac:dyDescent="0.2"/>
    <row r="5142" ht="27" customHeight="1" x14ac:dyDescent="0.2"/>
    <row r="5143" ht="27" customHeight="1" x14ac:dyDescent="0.2"/>
    <row r="5144" ht="27" customHeight="1" x14ac:dyDescent="0.2"/>
    <row r="5145" ht="27" customHeight="1" x14ac:dyDescent="0.2"/>
    <row r="5146" ht="27" customHeight="1" x14ac:dyDescent="0.2"/>
    <row r="5147" ht="27" customHeight="1" x14ac:dyDescent="0.2"/>
    <row r="5148" ht="27" customHeight="1" x14ac:dyDescent="0.2"/>
    <row r="5149" ht="27" customHeight="1" x14ac:dyDescent="0.2"/>
    <row r="5150" ht="27" customHeight="1" x14ac:dyDescent="0.2"/>
    <row r="5151" ht="27" customHeight="1" x14ac:dyDescent="0.2"/>
    <row r="5152" ht="27" customHeight="1" x14ac:dyDescent="0.2"/>
    <row r="5153" ht="27" customHeight="1" x14ac:dyDescent="0.2"/>
    <row r="5154" ht="27" customHeight="1" x14ac:dyDescent="0.2"/>
    <row r="5155" ht="27" customHeight="1" x14ac:dyDescent="0.2"/>
    <row r="5156" ht="27" customHeight="1" x14ac:dyDescent="0.2"/>
    <row r="5157" ht="27" customHeight="1" x14ac:dyDescent="0.2"/>
    <row r="5158" ht="27" customHeight="1" x14ac:dyDescent="0.2"/>
    <row r="5159" ht="27" customHeight="1" x14ac:dyDescent="0.2"/>
    <row r="5160" ht="27" customHeight="1" x14ac:dyDescent="0.2"/>
    <row r="5161" ht="27" customHeight="1" x14ac:dyDescent="0.2"/>
    <row r="5162" ht="27" customHeight="1" x14ac:dyDescent="0.2"/>
    <row r="5163" ht="27" customHeight="1" x14ac:dyDescent="0.2"/>
    <row r="5164" ht="27" customHeight="1" x14ac:dyDescent="0.2"/>
    <row r="5165" ht="27" customHeight="1" x14ac:dyDescent="0.2"/>
    <row r="5166" ht="27" customHeight="1" x14ac:dyDescent="0.2"/>
    <row r="5167" ht="27" customHeight="1" x14ac:dyDescent="0.2"/>
    <row r="5168" ht="27" customHeight="1" x14ac:dyDescent="0.2"/>
    <row r="5169" ht="27" customHeight="1" x14ac:dyDescent="0.2"/>
    <row r="5170" ht="27" customHeight="1" x14ac:dyDescent="0.2"/>
    <row r="5171" ht="27" customHeight="1" x14ac:dyDescent="0.2"/>
    <row r="5172" ht="27" customHeight="1" x14ac:dyDescent="0.2"/>
    <row r="5173" ht="27" customHeight="1" x14ac:dyDescent="0.2"/>
    <row r="5174" ht="27" customHeight="1" x14ac:dyDescent="0.2"/>
    <row r="5175" ht="27" customHeight="1" x14ac:dyDescent="0.2"/>
    <row r="5176" ht="27" customHeight="1" x14ac:dyDescent="0.2"/>
    <row r="5177" ht="27" customHeight="1" x14ac:dyDescent="0.2"/>
    <row r="5178" ht="27" customHeight="1" x14ac:dyDescent="0.2"/>
    <row r="5179" ht="27" customHeight="1" x14ac:dyDescent="0.2"/>
    <row r="5180" ht="27" customHeight="1" x14ac:dyDescent="0.2"/>
    <row r="5181" ht="27" customHeight="1" x14ac:dyDescent="0.2"/>
    <row r="5182" ht="27" customHeight="1" x14ac:dyDescent="0.2"/>
    <row r="5183" ht="27" customHeight="1" x14ac:dyDescent="0.2"/>
    <row r="5184" ht="27" customHeight="1" x14ac:dyDescent="0.2"/>
    <row r="5185" ht="27" customHeight="1" x14ac:dyDescent="0.2"/>
    <row r="5186" ht="27" customHeight="1" x14ac:dyDescent="0.2"/>
    <row r="5187" ht="27" customHeight="1" x14ac:dyDescent="0.2"/>
    <row r="5188" ht="27" customHeight="1" x14ac:dyDescent="0.2"/>
    <row r="5189" ht="27" customHeight="1" x14ac:dyDescent="0.2"/>
    <row r="5190" ht="27" customHeight="1" x14ac:dyDescent="0.2"/>
    <row r="5191" ht="27" customHeight="1" x14ac:dyDescent="0.2"/>
    <row r="5192" ht="27" customHeight="1" x14ac:dyDescent="0.2"/>
    <row r="5193" ht="27" customHeight="1" x14ac:dyDescent="0.2"/>
    <row r="5194" ht="27" customHeight="1" x14ac:dyDescent="0.2"/>
    <row r="5195" ht="27" customHeight="1" x14ac:dyDescent="0.2"/>
    <row r="5196" ht="27" customHeight="1" x14ac:dyDescent="0.2"/>
    <row r="5197" ht="27" customHeight="1" x14ac:dyDescent="0.2"/>
    <row r="5198" ht="27" customHeight="1" x14ac:dyDescent="0.2"/>
    <row r="5199" ht="27" customHeight="1" x14ac:dyDescent="0.2"/>
    <row r="5200" ht="27" customHeight="1" x14ac:dyDescent="0.2"/>
    <row r="5201" ht="27" customHeight="1" x14ac:dyDescent="0.2"/>
    <row r="5202" ht="27" customHeight="1" x14ac:dyDescent="0.2"/>
    <row r="5203" ht="27" customHeight="1" x14ac:dyDescent="0.2"/>
    <row r="5204" ht="27" customHeight="1" x14ac:dyDescent="0.2"/>
    <row r="5205" ht="27" customHeight="1" x14ac:dyDescent="0.2"/>
    <row r="5206" ht="27" customHeight="1" x14ac:dyDescent="0.2"/>
    <row r="5207" ht="27" customHeight="1" x14ac:dyDescent="0.2"/>
    <row r="5208" ht="27" customHeight="1" x14ac:dyDescent="0.2"/>
    <row r="5209" ht="27" customHeight="1" x14ac:dyDescent="0.2"/>
    <row r="5210" ht="27" customHeight="1" x14ac:dyDescent="0.2"/>
    <row r="5211" ht="27" customHeight="1" x14ac:dyDescent="0.2"/>
    <row r="5212" ht="27" customHeight="1" x14ac:dyDescent="0.2"/>
    <row r="5213" ht="27" customHeight="1" x14ac:dyDescent="0.2"/>
    <row r="5214" ht="27" customHeight="1" x14ac:dyDescent="0.2"/>
    <row r="5215" ht="27" customHeight="1" x14ac:dyDescent="0.2"/>
    <row r="5216" ht="27" customHeight="1" x14ac:dyDescent="0.2"/>
    <row r="5217" ht="27" customHeight="1" x14ac:dyDescent="0.2"/>
    <row r="5218" ht="27" customHeight="1" x14ac:dyDescent="0.2"/>
    <row r="5219" ht="27" customHeight="1" x14ac:dyDescent="0.2"/>
    <row r="5220" ht="27" customHeight="1" x14ac:dyDescent="0.2"/>
    <row r="5221" ht="27" customHeight="1" x14ac:dyDescent="0.2"/>
    <row r="5222" ht="27" customHeight="1" x14ac:dyDescent="0.2"/>
    <row r="5223" ht="27" customHeight="1" x14ac:dyDescent="0.2"/>
    <row r="5224" ht="27" customHeight="1" x14ac:dyDescent="0.2"/>
    <row r="5225" ht="27" customHeight="1" x14ac:dyDescent="0.2"/>
    <row r="5226" ht="27" customHeight="1" x14ac:dyDescent="0.2"/>
    <row r="5227" ht="27" customHeight="1" x14ac:dyDescent="0.2"/>
    <row r="5228" ht="27" customHeight="1" x14ac:dyDescent="0.2"/>
    <row r="5229" ht="27" customHeight="1" x14ac:dyDescent="0.2"/>
    <row r="5230" ht="27" customHeight="1" x14ac:dyDescent="0.2"/>
    <row r="5231" ht="27" customHeight="1" x14ac:dyDescent="0.2"/>
    <row r="5232" ht="27" customHeight="1" x14ac:dyDescent="0.2"/>
    <row r="5233" ht="27" customHeight="1" x14ac:dyDescent="0.2"/>
    <row r="5234" ht="27" customHeight="1" x14ac:dyDescent="0.2"/>
    <row r="5235" ht="27" customHeight="1" x14ac:dyDescent="0.2"/>
    <row r="5236" ht="27" customHeight="1" x14ac:dyDescent="0.2"/>
    <row r="5237" ht="27" customHeight="1" x14ac:dyDescent="0.2"/>
    <row r="5238" ht="27" customHeight="1" x14ac:dyDescent="0.2"/>
    <row r="5239" ht="27" customHeight="1" x14ac:dyDescent="0.2"/>
    <row r="5240" ht="27" customHeight="1" x14ac:dyDescent="0.2"/>
    <row r="5241" ht="27" customHeight="1" x14ac:dyDescent="0.2"/>
    <row r="5242" ht="27" customHeight="1" x14ac:dyDescent="0.2"/>
    <row r="5243" ht="27" customHeight="1" x14ac:dyDescent="0.2"/>
    <row r="5244" ht="27" customHeight="1" x14ac:dyDescent="0.2"/>
    <row r="5245" ht="27" customHeight="1" x14ac:dyDescent="0.2"/>
    <row r="5246" ht="27" customHeight="1" x14ac:dyDescent="0.2"/>
    <row r="5247" ht="27" customHeight="1" x14ac:dyDescent="0.2"/>
    <row r="5248" ht="27" customHeight="1" x14ac:dyDescent="0.2"/>
    <row r="5249" ht="27" customHeight="1" x14ac:dyDescent="0.2"/>
    <row r="5250" ht="27" customHeight="1" x14ac:dyDescent="0.2"/>
    <row r="5251" ht="27" customHeight="1" x14ac:dyDescent="0.2"/>
    <row r="5252" ht="27" customHeight="1" x14ac:dyDescent="0.2"/>
    <row r="5253" ht="27" customHeight="1" x14ac:dyDescent="0.2"/>
    <row r="5254" ht="27" customHeight="1" x14ac:dyDescent="0.2"/>
    <row r="5255" ht="27" customHeight="1" x14ac:dyDescent="0.2"/>
    <row r="5256" ht="27" customHeight="1" x14ac:dyDescent="0.2"/>
    <row r="5257" ht="27" customHeight="1" x14ac:dyDescent="0.2"/>
    <row r="5258" ht="27" customHeight="1" x14ac:dyDescent="0.2"/>
    <row r="5259" ht="27" customHeight="1" x14ac:dyDescent="0.2"/>
    <row r="5260" ht="27" customHeight="1" x14ac:dyDescent="0.2"/>
    <row r="5261" ht="27" customHeight="1" x14ac:dyDescent="0.2"/>
    <row r="5262" ht="27" customHeight="1" x14ac:dyDescent="0.2"/>
    <row r="5263" ht="27" customHeight="1" x14ac:dyDescent="0.2"/>
    <row r="5264" ht="27" customHeight="1" x14ac:dyDescent="0.2"/>
    <row r="5265" ht="27" customHeight="1" x14ac:dyDescent="0.2"/>
    <row r="5266" ht="27" customHeight="1" x14ac:dyDescent="0.2"/>
    <row r="5267" ht="27" customHeight="1" x14ac:dyDescent="0.2"/>
    <row r="5268" ht="27" customHeight="1" x14ac:dyDescent="0.2"/>
    <row r="5269" ht="27" customHeight="1" x14ac:dyDescent="0.2"/>
    <row r="5270" ht="27" customHeight="1" x14ac:dyDescent="0.2"/>
    <row r="5271" ht="27" customHeight="1" x14ac:dyDescent="0.2"/>
    <row r="5272" ht="27" customHeight="1" x14ac:dyDescent="0.2"/>
    <row r="5273" ht="27" customHeight="1" x14ac:dyDescent="0.2"/>
    <row r="5274" ht="27" customHeight="1" x14ac:dyDescent="0.2"/>
    <row r="5275" ht="27" customHeight="1" x14ac:dyDescent="0.2"/>
    <row r="5276" ht="27" customHeight="1" x14ac:dyDescent="0.2"/>
    <row r="5277" ht="27" customHeight="1" x14ac:dyDescent="0.2"/>
    <row r="5278" ht="27" customHeight="1" x14ac:dyDescent="0.2"/>
    <row r="5279" ht="27" customHeight="1" x14ac:dyDescent="0.2"/>
    <row r="5280" ht="27" customHeight="1" x14ac:dyDescent="0.2"/>
    <row r="5281" ht="27" customHeight="1" x14ac:dyDescent="0.2"/>
    <row r="5282" ht="27" customHeight="1" x14ac:dyDescent="0.2"/>
    <row r="5283" ht="27" customHeight="1" x14ac:dyDescent="0.2"/>
    <row r="5284" ht="27" customHeight="1" x14ac:dyDescent="0.2"/>
    <row r="5285" ht="27" customHeight="1" x14ac:dyDescent="0.2"/>
    <row r="5286" ht="27" customHeight="1" x14ac:dyDescent="0.2"/>
    <row r="5287" ht="27" customHeight="1" x14ac:dyDescent="0.2"/>
    <row r="5288" ht="27" customHeight="1" x14ac:dyDescent="0.2"/>
    <row r="5289" ht="27" customHeight="1" x14ac:dyDescent="0.2"/>
    <row r="5290" ht="27" customHeight="1" x14ac:dyDescent="0.2"/>
    <row r="5291" ht="27" customHeight="1" x14ac:dyDescent="0.2"/>
    <row r="5292" ht="27" customHeight="1" x14ac:dyDescent="0.2"/>
    <row r="5293" ht="27" customHeight="1" x14ac:dyDescent="0.2"/>
    <row r="5294" ht="27" customHeight="1" x14ac:dyDescent="0.2"/>
    <row r="5295" ht="27" customHeight="1" x14ac:dyDescent="0.2"/>
    <row r="5296" ht="27" customHeight="1" x14ac:dyDescent="0.2"/>
    <row r="5297" ht="27" customHeight="1" x14ac:dyDescent="0.2"/>
    <row r="5298" ht="27" customHeight="1" x14ac:dyDescent="0.2"/>
    <row r="5299" ht="27" customHeight="1" x14ac:dyDescent="0.2"/>
    <row r="5300" ht="27" customHeight="1" x14ac:dyDescent="0.2"/>
    <row r="5301" ht="27" customHeight="1" x14ac:dyDescent="0.2"/>
    <row r="5302" ht="27" customHeight="1" x14ac:dyDescent="0.2"/>
    <row r="5303" ht="27" customHeight="1" x14ac:dyDescent="0.2"/>
    <row r="5304" ht="27" customHeight="1" x14ac:dyDescent="0.2"/>
    <row r="5305" ht="27" customHeight="1" x14ac:dyDescent="0.2"/>
    <row r="5306" ht="27" customHeight="1" x14ac:dyDescent="0.2"/>
    <row r="5307" ht="27" customHeight="1" x14ac:dyDescent="0.2"/>
    <row r="5308" ht="27" customHeight="1" x14ac:dyDescent="0.2"/>
    <row r="5309" ht="27" customHeight="1" x14ac:dyDescent="0.2"/>
    <row r="5310" ht="27" customHeight="1" x14ac:dyDescent="0.2"/>
    <row r="5311" ht="27" customHeight="1" x14ac:dyDescent="0.2"/>
    <row r="5312" ht="27" customHeight="1" x14ac:dyDescent="0.2"/>
    <row r="5313" ht="27" customHeight="1" x14ac:dyDescent="0.2"/>
    <row r="5314" ht="27" customHeight="1" x14ac:dyDescent="0.2"/>
    <row r="5315" ht="27" customHeight="1" x14ac:dyDescent="0.2"/>
    <row r="5316" ht="27" customHeight="1" x14ac:dyDescent="0.2"/>
    <row r="5317" ht="27" customHeight="1" x14ac:dyDescent="0.2"/>
    <row r="5318" ht="27" customHeight="1" x14ac:dyDescent="0.2"/>
    <row r="5319" ht="27" customHeight="1" x14ac:dyDescent="0.2"/>
    <row r="5320" ht="27" customHeight="1" x14ac:dyDescent="0.2"/>
    <row r="5321" ht="27" customHeight="1" x14ac:dyDescent="0.2"/>
    <row r="5322" ht="27" customHeight="1" x14ac:dyDescent="0.2"/>
    <row r="5323" ht="27" customHeight="1" x14ac:dyDescent="0.2"/>
    <row r="5324" ht="27" customHeight="1" x14ac:dyDescent="0.2"/>
    <row r="5325" ht="27" customHeight="1" x14ac:dyDescent="0.2"/>
    <row r="5326" ht="27" customHeight="1" x14ac:dyDescent="0.2"/>
    <row r="5327" ht="27" customHeight="1" x14ac:dyDescent="0.2"/>
    <row r="5328" ht="27" customHeight="1" x14ac:dyDescent="0.2"/>
    <row r="5329" ht="27" customHeight="1" x14ac:dyDescent="0.2"/>
    <row r="5330" ht="27" customHeight="1" x14ac:dyDescent="0.2"/>
    <row r="5331" ht="27" customHeight="1" x14ac:dyDescent="0.2"/>
    <row r="5332" ht="27" customHeight="1" x14ac:dyDescent="0.2"/>
    <row r="5333" ht="27" customHeight="1" x14ac:dyDescent="0.2"/>
    <row r="5334" ht="27" customHeight="1" x14ac:dyDescent="0.2"/>
    <row r="5335" ht="27" customHeight="1" x14ac:dyDescent="0.2"/>
    <row r="5336" ht="27" customHeight="1" x14ac:dyDescent="0.2"/>
    <row r="5337" ht="27" customHeight="1" x14ac:dyDescent="0.2"/>
    <row r="5338" ht="27" customHeight="1" x14ac:dyDescent="0.2"/>
    <row r="5339" ht="27" customHeight="1" x14ac:dyDescent="0.2"/>
    <row r="5340" ht="27" customHeight="1" x14ac:dyDescent="0.2"/>
    <row r="5341" ht="27" customHeight="1" x14ac:dyDescent="0.2"/>
    <row r="5342" ht="27" customHeight="1" x14ac:dyDescent="0.2"/>
    <row r="5343" ht="27" customHeight="1" x14ac:dyDescent="0.2"/>
    <row r="5344" ht="27" customHeight="1" x14ac:dyDescent="0.2"/>
    <row r="5345" ht="27" customHeight="1" x14ac:dyDescent="0.2"/>
    <row r="5346" ht="27" customHeight="1" x14ac:dyDescent="0.2"/>
    <row r="5347" ht="27" customHeight="1" x14ac:dyDescent="0.2"/>
    <row r="5348" ht="27" customHeight="1" x14ac:dyDescent="0.2"/>
    <row r="5349" ht="27" customHeight="1" x14ac:dyDescent="0.2"/>
    <row r="5350" ht="27" customHeight="1" x14ac:dyDescent="0.2"/>
    <row r="5351" ht="27" customHeight="1" x14ac:dyDescent="0.2"/>
    <row r="5352" ht="27" customHeight="1" x14ac:dyDescent="0.2"/>
    <row r="5353" ht="27" customHeight="1" x14ac:dyDescent="0.2"/>
    <row r="5354" ht="27" customHeight="1" x14ac:dyDescent="0.2"/>
    <row r="5355" ht="27" customHeight="1" x14ac:dyDescent="0.2"/>
    <row r="5356" ht="27" customHeight="1" x14ac:dyDescent="0.2"/>
    <row r="5357" ht="27" customHeight="1" x14ac:dyDescent="0.2"/>
    <row r="5358" ht="27" customHeight="1" x14ac:dyDescent="0.2"/>
    <row r="5359" ht="27" customHeight="1" x14ac:dyDescent="0.2"/>
    <row r="5360" ht="27" customHeight="1" x14ac:dyDescent="0.2"/>
    <row r="5361" ht="27" customHeight="1" x14ac:dyDescent="0.2"/>
    <row r="5362" ht="27" customHeight="1" x14ac:dyDescent="0.2"/>
    <row r="5363" ht="27" customHeight="1" x14ac:dyDescent="0.2"/>
    <row r="5364" ht="27" customHeight="1" x14ac:dyDescent="0.2"/>
    <row r="5365" ht="27" customHeight="1" x14ac:dyDescent="0.2"/>
    <row r="5366" ht="27" customHeight="1" x14ac:dyDescent="0.2"/>
    <row r="5367" ht="27" customHeight="1" x14ac:dyDescent="0.2"/>
    <row r="5368" ht="27" customHeight="1" x14ac:dyDescent="0.2"/>
    <row r="5369" ht="27" customHeight="1" x14ac:dyDescent="0.2"/>
    <row r="5370" ht="27" customHeight="1" x14ac:dyDescent="0.2"/>
    <row r="5371" ht="27" customHeight="1" x14ac:dyDescent="0.2"/>
    <row r="5372" ht="27" customHeight="1" x14ac:dyDescent="0.2"/>
    <row r="5373" ht="27" customHeight="1" x14ac:dyDescent="0.2"/>
    <row r="5374" ht="27" customHeight="1" x14ac:dyDescent="0.2"/>
    <row r="5375" ht="27" customHeight="1" x14ac:dyDescent="0.2"/>
    <row r="5376" ht="27" customHeight="1" x14ac:dyDescent="0.2"/>
    <row r="5377" ht="27" customHeight="1" x14ac:dyDescent="0.2"/>
    <row r="5378" ht="27" customHeight="1" x14ac:dyDescent="0.2"/>
    <row r="5379" ht="27" customHeight="1" x14ac:dyDescent="0.2"/>
    <row r="5380" ht="27" customHeight="1" x14ac:dyDescent="0.2"/>
    <row r="5381" ht="27" customHeight="1" x14ac:dyDescent="0.2"/>
    <row r="5382" ht="27" customHeight="1" x14ac:dyDescent="0.2"/>
    <row r="5383" ht="27" customHeight="1" x14ac:dyDescent="0.2"/>
    <row r="5384" ht="27" customHeight="1" x14ac:dyDescent="0.2"/>
    <row r="5385" ht="27" customHeight="1" x14ac:dyDescent="0.2"/>
    <row r="5386" ht="27" customHeight="1" x14ac:dyDescent="0.2"/>
    <row r="5387" ht="27" customHeight="1" x14ac:dyDescent="0.2"/>
    <row r="5388" ht="27" customHeight="1" x14ac:dyDescent="0.2"/>
    <row r="5389" ht="27" customHeight="1" x14ac:dyDescent="0.2"/>
    <row r="5390" ht="27" customHeight="1" x14ac:dyDescent="0.2"/>
    <row r="5391" ht="27" customHeight="1" x14ac:dyDescent="0.2"/>
    <row r="5392" ht="27" customHeight="1" x14ac:dyDescent="0.2"/>
    <row r="5393" ht="27" customHeight="1" x14ac:dyDescent="0.2"/>
    <row r="5394" ht="27" customHeight="1" x14ac:dyDescent="0.2"/>
    <row r="5395" ht="27" customHeight="1" x14ac:dyDescent="0.2"/>
    <row r="5396" ht="27" customHeight="1" x14ac:dyDescent="0.2"/>
    <row r="5397" ht="27" customHeight="1" x14ac:dyDescent="0.2"/>
    <row r="5398" ht="27" customHeight="1" x14ac:dyDescent="0.2"/>
    <row r="5399" ht="27" customHeight="1" x14ac:dyDescent="0.2"/>
    <row r="5400" ht="27" customHeight="1" x14ac:dyDescent="0.2"/>
    <row r="5401" ht="27" customHeight="1" x14ac:dyDescent="0.2"/>
    <row r="5402" ht="27" customHeight="1" x14ac:dyDescent="0.2"/>
    <row r="5403" ht="27" customHeight="1" x14ac:dyDescent="0.2"/>
    <row r="5404" ht="27" customHeight="1" x14ac:dyDescent="0.2"/>
    <row r="5405" ht="27" customHeight="1" x14ac:dyDescent="0.2"/>
    <row r="5406" ht="27" customHeight="1" x14ac:dyDescent="0.2"/>
    <row r="5407" ht="27" customHeight="1" x14ac:dyDescent="0.2"/>
    <row r="5408" ht="27" customHeight="1" x14ac:dyDescent="0.2"/>
    <row r="5409" ht="27" customHeight="1" x14ac:dyDescent="0.2"/>
    <row r="5410" ht="27" customHeight="1" x14ac:dyDescent="0.2"/>
    <row r="5411" ht="27" customHeight="1" x14ac:dyDescent="0.2"/>
    <row r="5412" ht="27" customHeight="1" x14ac:dyDescent="0.2"/>
    <row r="5413" ht="27" customHeight="1" x14ac:dyDescent="0.2"/>
    <row r="5414" ht="27" customHeight="1" x14ac:dyDescent="0.2"/>
    <row r="5415" ht="27" customHeight="1" x14ac:dyDescent="0.2"/>
    <row r="5416" ht="27" customHeight="1" x14ac:dyDescent="0.2"/>
    <row r="5417" ht="27" customHeight="1" x14ac:dyDescent="0.2"/>
    <row r="5418" ht="27" customHeight="1" x14ac:dyDescent="0.2"/>
    <row r="5419" ht="27" customHeight="1" x14ac:dyDescent="0.2"/>
    <row r="5420" ht="27" customHeight="1" x14ac:dyDescent="0.2"/>
    <row r="5421" ht="27" customHeight="1" x14ac:dyDescent="0.2"/>
    <row r="5422" ht="27" customHeight="1" x14ac:dyDescent="0.2"/>
    <row r="5423" ht="27" customHeight="1" x14ac:dyDescent="0.2"/>
    <row r="5424" ht="27" customHeight="1" x14ac:dyDescent="0.2"/>
    <row r="5425" ht="27" customHeight="1" x14ac:dyDescent="0.2"/>
    <row r="5426" ht="27" customHeight="1" x14ac:dyDescent="0.2"/>
    <row r="5427" ht="27" customHeight="1" x14ac:dyDescent="0.2"/>
    <row r="5428" ht="27" customHeight="1" x14ac:dyDescent="0.2"/>
    <row r="5429" ht="27" customHeight="1" x14ac:dyDescent="0.2"/>
    <row r="5430" ht="27" customHeight="1" x14ac:dyDescent="0.2"/>
    <row r="5431" ht="27" customHeight="1" x14ac:dyDescent="0.2"/>
    <row r="5432" ht="27" customHeight="1" x14ac:dyDescent="0.2"/>
    <row r="5433" ht="27" customHeight="1" x14ac:dyDescent="0.2"/>
    <row r="5434" ht="27" customHeight="1" x14ac:dyDescent="0.2"/>
    <row r="5435" ht="27" customHeight="1" x14ac:dyDescent="0.2"/>
    <row r="5436" ht="27" customHeight="1" x14ac:dyDescent="0.2"/>
    <row r="5437" ht="27" customHeight="1" x14ac:dyDescent="0.2"/>
    <row r="5438" ht="27" customHeight="1" x14ac:dyDescent="0.2"/>
    <row r="5439" ht="27" customHeight="1" x14ac:dyDescent="0.2"/>
    <row r="5440" ht="27" customHeight="1" x14ac:dyDescent="0.2"/>
    <row r="5441" ht="27" customHeight="1" x14ac:dyDescent="0.2"/>
    <row r="5442" ht="27" customHeight="1" x14ac:dyDescent="0.2"/>
    <row r="5443" ht="27" customHeight="1" x14ac:dyDescent="0.2"/>
    <row r="5444" ht="27" customHeight="1" x14ac:dyDescent="0.2"/>
    <row r="5445" ht="27" customHeight="1" x14ac:dyDescent="0.2"/>
    <row r="5446" ht="27" customHeight="1" x14ac:dyDescent="0.2"/>
    <row r="5447" ht="27" customHeight="1" x14ac:dyDescent="0.2"/>
    <row r="5448" ht="27" customHeight="1" x14ac:dyDescent="0.2"/>
    <row r="5449" ht="27" customHeight="1" x14ac:dyDescent="0.2"/>
    <row r="5450" ht="27" customHeight="1" x14ac:dyDescent="0.2"/>
    <row r="5451" ht="27" customHeight="1" x14ac:dyDescent="0.2"/>
    <row r="5452" ht="27" customHeight="1" x14ac:dyDescent="0.2"/>
    <row r="5453" ht="27" customHeight="1" x14ac:dyDescent="0.2"/>
    <row r="5454" ht="27" customHeight="1" x14ac:dyDescent="0.2"/>
    <row r="5455" ht="27" customHeight="1" x14ac:dyDescent="0.2"/>
    <row r="5456" ht="27" customHeight="1" x14ac:dyDescent="0.2"/>
    <row r="5457" ht="27" customHeight="1" x14ac:dyDescent="0.2"/>
    <row r="5458" ht="27" customHeight="1" x14ac:dyDescent="0.2"/>
    <row r="5459" ht="27" customHeight="1" x14ac:dyDescent="0.2"/>
    <row r="5460" ht="27" customHeight="1" x14ac:dyDescent="0.2"/>
    <row r="5461" ht="27" customHeight="1" x14ac:dyDescent="0.2"/>
    <row r="5462" ht="27" customHeight="1" x14ac:dyDescent="0.2"/>
    <row r="5463" ht="27" customHeight="1" x14ac:dyDescent="0.2"/>
    <row r="5464" ht="27" customHeight="1" x14ac:dyDescent="0.2"/>
    <row r="5465" ht="27" customHeight="1" x14ac:dyDescent="0.2"/>
    <row r="5466" ht="27" customHeight="1" x14ac:dyDescent="0.2"/>
    <row r="5467" ht="27" customHeight="1" x14ac:dyDescent="0.2"/>
    <row r="5468" ht="27" customHeight="1" x14ac:dyDescent="0.2"/>
    <row r="5469" ht="27" customHeight="1" x14ac:dyDescent="0.2"/>
    <row r="5470" ht="27" customHeight="1" x14ac:dyDescent="0.2"/>
    <row r="5471" ht="27" customHeight="1" x14ac:dyDescent="0.2"/>
    <row r="5472" ht="27" customHeight="1" x14ac:dyDescent="0.2"/>
    <row r="5473" ht="27" customHeight="1" x14ac:dyDescent="0.2"/>
    <row r="5474" ht="27" customHeight="1" x14ac:dyDescent="0.2"/>
    <row r="5475" ht="27" customHeight="1" x14ac:dyDescent="0.2"/>
    <row r="5476" ht="27" customHeight="1" x14ac:dyDescent="0.2"/>
    <row r="5477" ht="27" customHeight="1" x14ac:dyDescent="0.2"/>
    <row r="5478" ht="27" customHeight="1" x14ac:dyDescent="0.2"/>
    <row r="5479" ht="27" customHeight="1" x14ac:dyDescent="0.2"/>
    <row r="5480" ht="27" customHeight="1" x14ac:dyDescent="0.2"/>
    <row r="5481" ht="27" customHeight="1" x14ac:dyDescent="0.2"/>
    <row r="5482" ht="27" customHeight="1" x14ac:dyDescent="0.2"/>
    <row r="5483" ht="27" customHeight="1" x14ac:dyDescent="0.2"/>
    <row r="5484" ht="27" customHeight="1" x14ac:dyDescent="0.2"/>
    <row r="5485" ht="27" customHeight="1" x14ac:dyDescent="0.2"/>
    <row r="5486" ht="27" customHeight="1" x14ac:dyDescent="0.2"/>
    <row r="5487" ht="27" customHeight="1" x14ac:dyDescent="0.2"/>
    <row r="5488" ht="27" customHeight="1" x14ac:dyDescent="0.2"/>
    <row r="5489" ht="27" customHeight="1" x14ac:dyDescent="0.2"/>
    <row r="5490" ht="27" customHeight="1" x14ac:dyDescent="0.2"/>
    <row r="5491" ht="27" customHeight="1" x14ac:dyDescent="0.2"/>
    <row r="5492" ht="27" customHeight="1" x14ac:dyDescent="0.2"/>
    <row r="5493" ht="27" customHeight="1" x14ac:dyDescent="0.2"/>
    <row r="5494" ht="27" customHeight="1" x14ac:dyDescent="0.2"/>
    <row r="5495" ht="27" customHeight="1" x14ac:dyDescent="0.2"/>
    <row r="5496" ht="27" customHeight="1" x14ac:dyDescent="0.2"/>
    <row r="5497" ht="27" customHeight="1" x14ac:dyDescent="0.2"/>
    <row r="5498" ht="27" customHeight="1" x14ac:dyDescent="0.2"/>
    <row r="5499" ht="27" customHeight="1" x14ac:dyDescent="0.2"/>
    <row r="5500" ht="27" customHeight="1" x14ac:dyDescent="0.2"/>
    <row r="5501" ht="27" customHeight="1" x14ac:dyDescent="0.2"/>
    <row r="5502" ht="27" customHeight="1" x14ac:dyDescent="0.2"/>
    <row r="5503" ht="27" customHeight="1" x14ac:dyDescent="0.2"/>
    <row r="5504" ht="27" customHeight="1" x14ac:dyDescent="0.2"/>
    <row r="5505" ht="27" customHeight="1" x14ac:dyDescent="0.2"/>
    <row r="5506" ht="27" customHeight="1" x14ac:dyDescent="0.2"/>
    <row r="5507" ht="27" customHeight="1" x14ac:dyDescent="0.2"/>
    <row r="5508" ht="27" customHeight="1" x14ac:dyDescent="0.2"/>
    <row r="5509" ht="27" customHeight="1" x14ac:dyDescent="0.2"/>
    <row r="5510" ht="27" customHeight="1" x14ac:dyDescent="0.2"/>
    <row r="5511" ht="27" customHeight="1" x14ac:dyDescent="0.2"/>
    <row r="5512" ht="27" customHeight="1" x14ac:dyDescent="0.2"/>
    <row r="5513" ht="27" customHeight="1" x14ac:dyDescent="0.2"/>
    <row r="5514" ht="27" customHeight="1" x14ac:dyDescent="0.2"/>
    <row r="5515" ht="27" customHeight="1" x14ac:dyDescent="0.2"/>
    <row r="5516" ht="27" customHeight="1" x14ac:dyDescent="0.2"/>
    <row r="5517" ht="27" customHeight="1" x14ac:dyDescent="0.2"/>
    <row r="5518" ht="27" customHeight="1" x14ac:dyDescent="0.2"/>
    <row r="5519" ht="27" customHeight="1" x14ac:dyDescent="0.2"/>
    <row r="5520" ht="27" customHeight="1" x14ac:dyDescent="0.2"/>
    <row r="5521" ht="27" customHeight="1" x14ac:dyDescent="0.2"/>
    <row r="5522" ht="27" customHeight="1" x14ac:dyDescent="0.2"/>
    <row r="5523" ht="27" customHeight="1" x14ac:dyDescent="0.2"/>
    <row r="5524" ht="27" customHeight="1" x14ac:dyDescent="0.2"/>
    <row r="5525" ht="27" customHeight="1" x14ac:dyDescent="0.2"/>
    <row r="5526" ht="27" customHeight="1" x14ac:dyDescent="0.2"/>
    <row r="5527" ht="27" customHeight="1" x14ac:dyDescent="0.2"/>
    <row r="5528" ht="27" customHeight="1" x14ac:dyDescent="0.2"/>
    <row r="5529" ht="27" customHeight="1" x14ac:dyDescent="0.2"/>
    <row r="5530" ht="27" customHeight="1" x14ac:dyDescent="0.2"/>
    <row r="5531" ht="27" customHeight="1" x14ac:dyDescent="0.2"/>
    <row r="5532" ht="27" customHeight="1" x14ac:dyDescent="0.2"/>
    <row r="5533" ht="27" customHeight="1" x14ac:dyDescent="0.2"/>
    <row r="5534" ht="27" customHeight="1" x14ac:dyDescent="0.2"/>
    <row r="5535" ht="27" customHeight="1" x14ac:dyDescent="0.2"/>
    <row r="5536" ht="27" customHeight="1" x14ac:dyDescent="0.2"/>
    <row r="5537" ht="27" customHeight="1" x14ac:dyDescent="0.2"/>
    <row r="5538" ht="27" customHeight="1" x14ac:dyDescent="0.2"/>
    <row r="5539" ht="27" customHeight="1" x14ac:dyDescent="0.2"/>
    <row r="5540" ht="27" customHeight="1" x14ac:dyDescent="0.2"/>
    <row r="5541" ht="27" customHeight="1" x14ac:dyDescent="0.2"/>
    <row r="5542" ht="27" customHeight="1" x14ac:dyDescent="0.2"/>
    <row r="5543" ht="27" customHeight="1" x14ac:dyDescent="0.2"/>
    <row r="5544" ht="27" customHeight="1" x14ac:dyDescent="0.2"/>
    <row r="5545" ht="27" customHeight="1" x14ac:dyDescent="0.2"/>
    <row r="5546" ht="27" customHeight="1" x14ac:dyDescent="0.2"/>
    <row r="5547" ht="27" customHeight="1" x14ac:dyDescent="0.2"/>
    <row r="5548" ht="27" customHeight="1" x14ac:dyDescent="0.2"/>
    <row r="5549" ht="27" customHeight="1" x14ac:dyDescent="0.2"/>
    <row r="5550" ht="27" customHeight="1" x14ac:dyDescent="0.2"/>
    <row r="5551" ht="27" customHeight="1" x14ac:dyDescent="0.2"/>
    <row r="5552" ht="27" customHeight="1" x14ac:dyDescent="0.2"/>
    <row r="5553" ht="27" customHeight="1" x14ac:dyDescent="0.2"/>
    <row r="5554" ht="27" customHeight="1" x14ac:dyDescent="0.2"/>
    <row r="5555" ht="27" customHeight="1" x14ac:dyDescent="0.2"/>
    <row r="5556" ht="27" customHeight="1" x14ac:dyDescent="0.2"/>
    <row r="5557" ht="27" customHeight="1" x14ac:dyDescent="0.2"/>
    <row r="5558" ht="27" customHeight="1" x14ac:dyDescent="0.2"/>
    <row r="5559" ht="27" customHeight="1" x14ac:dyDescent="0.2"/>
    <row r="5560" ht="27" customHeight="1" x14ac:dyDescent="0.2"/>
    <row r="5561" ht="27" customHeight="1" x14ac:dyDescent="0.2"/>
    <row r="5562" ht="27" customHeight="1" x14ac:dyDescent="0.2"/>
    <row r="5563" ht="27" customHeight="1" x14ac:dyDescent="0.2"/>
    <row r="5564" ht="27" customHeight="1" x14ac:dyDescent="0.2"/>
    <row r="5565" ht="27" customHeight="1" x14ac:dyDescent="0.2"/>
    <row r="5566" ht="27" customHeight="1" x14ac:dyDescent="0.2"/>
    <row r="5567" ht="27" customHeight="1" x14ac:dyDescent="0.2"/>
    <row r="5568" ht="27" customHeight="1" x14ac:dyDescent="0.2"/>
    <row r="5569" ht="27" customHeight="1" x14ac:dyDescent="0.2"/>
    <row r="5570" ht="27" customHeight="1" x14ac:dyDescent="0.2"/>
    <row r="5571" ht="27" customHeight="1" x14ac:dyDescent="0.2"/>
    <row r="5572" ht="27" customHeight="1" x14ac:dyDescent="0.2"/>
    <row r="5573" ht="27" customHeight="1" x14ac:dyDescent="0.2"/>
    <row r="5574" ht="27" customHeight="1" x14ac:dyDescent="0.2"/>
    <row r="5575" ht="27" customHeight="1" x14ac:dyDescent="0.2"/>
    <row r="5576" ht="27" customHeight="1" x14ac:dyDescent="0.2"/>
    <row r="5577" ht="27" customHeight="1" x14ac:dyDescent="0.2"/>
    <row r="5578" ht="27" customHeight="1" x14ac:dyDescent="0.2"/>
    <row r="5579" ht="27" customHeight="1" x14ac:dyDescent="0.2"/>
    <row r="5580" ht="27" customHeight="1" x14ac:dyDescent="0.2"/>
    <row r="5581" ht="27" customHeight="1" x14ac:dyDescent="0.2"/>
    <row r="5582" ht="27" customHeight="1" x14ac:dyDescent="0.2"/>
    <row r="5583" ht="27" customHeight="1" x14ac:dyDescent="0.2"/>
    <row r="5584" ht="27" customHeight="1" x14ac:dyDescent="0.2"/>
    <row r="5585" ht="27" customHeight="1" x14ac:dyDescent="0.2"/>
    <row r="5586" ht="27" customHeight="1" x14ac:dyDescent="0.2"/>
    <row r="5587" ht="27" customHeight="1" x14ac:dyDescent="0.2"/>
    <row r="5588" ht="27" customHeight="1" x14ac:dyDescent="0.2"/>
    <row r="5589" ht="27" customHeight="1" x14ac:dyDescent="0.2"/>
    <row r="5590" ht="27" customHeight="1" x14ac:dyDescent="0.2"/>
    <row r="5591" ht="27" customHeight="1" x14ac:dyDescent="0.2"/>
    <row r="5592" ht="27" customHeight="1" x14ac:dyDescent="0.2"/>
    <row r="5593" ht="27" customHeight="1" x14ac:dyDescent="0.2"/>
    <row r="5594" ht="27" customHeight="1" x14ac:dyDescent="0.2"/>
    <row r="5595" ht="27" customHeight="1" x14ac:dyDescent="0.2"/>
    <row r="5596" ht="27" customHeight="1" x14ac:dyDescent="0.2"/>
    <row r="5597" ht="27" customHeight="1" x14ac:dyDescent="0.2"/>
    <row r="5598" ht="27" customHeight="1" x14ac:dyDescent="0.2"/>
    <row r="5599" ht="27" customHeight="1" x14ac:dyDescent="0.2"/>
    <row r="5600" ht="27" customHeight="1" x14ac:dyDescent="0.2"/>
    <row r="5601" ht="27" customHeight="1" x14ac:dyDescent="0.2"/>
    <row r="5602" ht="27" customHeight="1" x14ac:dyDescent="0.2"/>
    <row r="5603" ht="27" customHeight="1" x14ac:dyDescent="0.2"/>
    <row r="5604" ht="27" customHeight="1" x14ac:dyDescent="0.2"/>
    <row r="5605" ht="27" customHeight="1" x14ac:dyDescent="0.2"/>
    <row r="5606" ht="27" customHeight="1" x14ac:dyDescent="0.2"/>
    <row r="5607" ht="27" customHeight="1" x14ac:dyDescent="0.2"/>
    <row r="5608" ht="27" customHeight="1" x14ac:dyDescent="0.2"/>
    <row r="5609" ht="27" customHeight="1" x14ac:dyDescent="0.2"/>
    <row r="5610" ht="27" customHeight="1" x14ac:dyDescent="0.2"/>
    <row r="5611" ht="27" customHeight="1" x14ac:dyDescent="0.2"/>
    <row r="5612" ht="27" customHeight="1" x14ac:dyDescent="0.2"/>
    <row r="5613" ht="27" customHeight="1" x14ac:dyDescent="0.2"/>
    <row r="5614" ht="27" customHeight="1" x14ac:dyDescent="0.2"/>
    <row r="5615" ht="27" customHeight="1" x14ac:dyDescent="0.2"/>
    <row r="5616" ht="27" customHeight="1" x14ac:dyDescent="0.2"/>
    <row r="5617" ht="27" customHeight="1" x14ac:dyDescent="0.2"/>
    <row r="5618" ht="27" customHeight="1" x14ac:dyDescent="0.2"/>
    <row r="5619" ht="27" customHeight="1" x14ac:dyDescent="0.2"/>
    <row r="5620" ht="27" customHeight="1" x14ac:dyDescent="0.2"/>
    <row r="5621" ht="27" customHeight="1" x14ac:dyDescent="0.2"/>
    <row r="5622" ht="27" customHeight="1" x14ac:dyDescent="0.2"/>
    <row r="5623" ht="27" customHeight="1" x14ac:dyDescent="0.2"/>
    <row r="5624" ht="27" customHeight="1" x14ac:dyDescent="0.2"/>
    <row r="5625" ht="27" customHeight="1" x14ac:dyDescent="0.2"/>
    <row r="5626" ht="27" customHeight="1" x14ac:dyDescent="0.2"/>
    <row r="5627" ht="27" customHeight="1" x14ac:dyDescent="0.2"/>
    <row r="5628" ht="27" customHeight="1" x14ac:dyDescent="0.2"/>
    <row r="5629" ht="27" customHeight="1" x14ac:dyDescent="0.2"/>
    <row r="5630" ht="27" customHeight="1" x14ac:dyDescent="0.2"/>
    <row r="5631" ht="27" customHeight="1" x14ac:dyDescent="0.2"/>
    <row r="5632" ht="27" customHeight="1" x14ac:dyDescent="0.2"/>
    <row r="5633" ht="27" customHeight="1" x14ac:dyDescent="0.2"/>
    <row r="5634" ht="27" customHeight="1" x14ac:dyDescent="0.2"/>
    <row r="5635" ht="27" customHeight="1" x14ac:dyDescent="0.2"/>
    <row r="5636" ht="27" customHeight="1" x14ac:dyDescent="0.2"/>
    <row r="5637" ht="27" customHeight="1" x14ac:dyDescent="0.2"/>
    <row r="5638" ht="27" customHeight="1" x14ac:dyDescent="0.2"/>
    <row r="5639" ht="27" customHeight="1" x14ac:dyDescent="0.2"/>
    <row r="5640" ht="27" customHeight="1" x14ac:dyDescent="0.2"/>
    <row r="5641" ht="27" customHeight="1" x14ac:dyDescent="0.2"/>
    <row r="5642" ht="27" customHeight="1" x14ac:dyDescent="0.2"/>
    <row r="5643" ht="27" customHeight="1" x14ac:dyDescent="0.2"/>
    <row r="5644" ht="27" customHeight="1" x14ac:dyDescent="0.2"/>
    <row r="5645" ht="27" customHeight="1" x14ac:dyDescent="0.2"/>
    <row r="5646" ht="27" customHeight="1" x14ac:dyDescent="0.2"/>
    <row r="5647" ht="27" customHeight="1" x14ac:dyDescent="0.2"/>
    <row r="5648" ht="27" customHeight="1" x14ac:dyDescent="0.2"/>
    <row r="5649" ht="27" customHeight="1" x14ac:dyDescent="0.2"/>
    <row r="5650" ht="27" customHeight="1" x14ac:dyDescent="0.2"/>
    <row r="5651" ht="27" customHeight="1" x14ac:dyDescent="0.2"/>
    <row r="5652" ht="27" customHeight="1" x14ac:dyDescent="0.2"/>
    <row r="5653" ht="27" customHeight="1" x14ac:dyDescent="0.2"/>
    <row r="5654" ht="27" customHeight="1" x14ac:dyDescent="0.2"/>
    <row r="5655" ht="27" customHeight="1" x14ac:dyDescent="0.2"/>
    <row r="5656" ht="27" customHeight="1" x14ac:dyDescent="0.2"/>
    <row r="5657" ht="27" customHeight="1" x14ac:dyDescent="0.2"/>
    <row r="5658" ht="27" customHeight="1" x14ac:dyDescent="0.2"/>
    <row r="5659" ht="27" customHeight="1" x14ac:dyDescent="0.2"/>
    <row r="5660" ht="27" customHeight="1" x14ac:dyDescent="0.2"/>
    <row r="5661" ht="27" customHeight="1" x14ac:dyDescent="0.2"/>
    <row r="5662" ht="27" customHeight="1" x14ac:dyDescent="0.2"/>
    <row r="5663" ht="27" customHeight="1" x14ac:dyDescent="0.2"/>
    <row r="5664" ht="27" customHeight="1" x14ac:dyDescent="0.2"/>
    <row r="5665" ht="27" customHeight="1" x14ac:dyDescent="0.2"/>
    <row r="5666" ht="27" customHeight="1" x14ac:dyDescent="0.2"/>
    <row r="5667" ht="27" customHeight="1" x14ac:dyDescent="0.2"/>
    <row r="5668" ht="27" customHeight="1" x14ac:dyDescent="0.2"/>
    <row r="5669" ht="27" customHeight="1" x14ac:dyDescent="0.2"/>
    <row r="5670" ht="27" customHeight="1" x14ac:dyDescent="0.2"/>
    <row r="5671" ht="27" customHeight="1" x14ac:dyDescent="0.2"/>
    <row r="5672" ht="27" customHeight="1" x14ac:dyDescent="0.2"/>
    <row r="5673" ht="27" customHeight="1" x14ac:dyDescent="0.2"/>
    <row r="5674" ht="27" customHeight="1" x14ac:dyDescent="0.2"/>
    <row r="5675" ht="27" customHeight="1" x14ac:dyDescent="0.2"/>
    <row r="5676" ht="27" customHeight="1" x14ac:dyDescent="0.2"/>
    <row r="5677" ht="27" customHeight="1" x14ac:dyDescent="0.2"/>
    <row r="5678" ht="27" customHeight="1" x14ac:dyDescent="0.2"/>
    <row r="5679" ht="27" customHeight="1" x14ac:dyDescent="0.2"/>
    <row r="5680" ht="27" customHeight="1" x14ac:dyDescent="0.2"/>
    <row r="5681" ht="27" customHeight="1" x14ac:dyDescent="0.2"/>
    <row r="5682" ht="27" customHeight="1" x14ac:dyDescent="0.2"/>
    <row r="5683" ht="27" customHeight="1" x14ac:dyDescent="0.2"/>
    <row r="5684" ht="27" customHeight="1" x14ac:dyDescent="0.2"/>
    <row r="5685" ht="27" customHeight="1" x14ac:dyDescent="0.2"/>
    <row r="5686" ht="27" customHeight="1" x14ac:dyDescent="0.2"/>
    <row r="5687" ht="27" customHeight="1" x14ac:dyDescent="0.2"/>
    <row r="5688" ht="27" customHeight="1" x14ac:dyDescent="0.2"/>
    <row r="5689" ht="27" customHeight="1" x14ac:dyDescent="0.2"/>
    <row r="5690" ht="27" customHeight="1" x14ac:dyDescent="0.2"/>
    <row r="5691" ht="27" customHeight="1" x14ac:dyDescent="0.2"/>
    <row r="5692" ht="27" customHeight="1" x14ac:dyDescent="0.2"/>
    <row r="5693" ht="27" customHeight="1" x14ac:dyDescent="0.2"/>
    <row r="5694" ht="27" customHeight="1" x14ac:dyDescent="0.2"/>
    <row r="5695" ht="27" customHeight="1" x14ac:dyDescent="0.2"/>
    <row r="5696" ht="27" customHeight="1" x14ac:dyDescent="0.2"/>
    <row r="5697" ht="27" customHeight="1" x14ac:dyDescent="0.2"/>
    <row r="5698" ht="27" customHeight="1" x14ac:dyDescent="0.2"/>
    <row r="5699" ht="27" customHeight="1" x14ac:dyDescent="0.2"/>
    <row r="5700" ht="27" customHeight="1" x14ac:dyDescent="0.2"/>
    <row r="5701" ht="27" customHeight="1" x14ac:dyDescent="0.2"/>
    <row r="5702" ht="27" customHeight="1" x14ac:dyDescent="0.2"/>
    <row r="5703" ht="27" customHeight="1" x14ac:dyDescent="0.2"/>
    <row r="5704" ht="27" customHeight="1" x14ac:dyDescent="0.2"/>
    <row r="5705" ht="27" customHeight="1" x14ac:dyDescent="0.2"/>
    <row r="5706" ht="27" customHeight="1" x14ac:dyDescent="0.2"/>
  </sheetData>
  <mergeCells count="37">
    <mergeCell ref="B398:B399"/>
    <mergeCell ref="C398:C399"/>
    <mergeCell ref="A408:A410"/>
    <mergeCell ref="A413:A414"/>
    <mergeCell ref="A417:F417"/>
    <mergeCell ref="A392:A396"/>
    <mergeCell ref="A322:A325"/>
    <mergeCell ref="A331:A334"/>
    <mergeCell ref="A340:A343"/>
    <mergeCell ref="A349:A352"/>
    <mergeCell ref="A373:D373"/>
    <mergeCell ref="A377:A379"/>
    <mergeCell ref="B381:B382"/>
    <mergeCell ref="C381:C382"/>
    <mergeCell ref="A388:D388"/>
    <mergeCell ref="B366:B367"/>
    <mergeCell ref="C366:C367"/>
    <mergeCell ref="A277:A278"/>
    <mergeCell ref="A284:A285"/>
    <mergeCell ref="A291:A292"/>
    <mergeCell ref="A298:A299"/>
    <mergeCell ref="A305:A306"/>
    <mergeCell ref="A312:A316"/>
    <mergeCell ref="A270:A271"/>
    <mergeCell ref="B5:G5"/>
    <mergeCell ref="A7:L7"/>
    <mergeCell ref="A14:A16"/>
    <mergeCell ref="A23:A25"/>
    <mergeCell ref="A36:A38"/>
    <mergeCell ref="A45:A49"/>
    <mergeCell ref="B46:B47"/>
    <mergeCell ref="B48:B49"/>
    <mergeCell ref="A56:A60"/>
    <mergeCell ref="A66:A68"/>
    <mergeCell ref="B66:B67"/>
    <mergeCell ref="B78:B80"/>
    <mergeCell ref="C264:D264"/>
  </mergeCells>
  <printOptions horizontalCentered="1" verticalCentered="1"/>
  <pageMargins left="0.39370078740157483" right="0.39370078740157483" top="0.39370078740157483" bottom="0.39370078740157483" header="0.39370078740157483" footer="0.19685039370078741"/>
  <pageSetup paperSize="9" scale="38" orientation="landscape" r:id="rId1"/>
  <headerFooter alignWithMargins="0">
    <oddFooter>Página &amp;P de &amp;N</oddFooter>
  </headerFooter>
  <rowBreaks count="5" manualBreakCount="5">
    <brk id="85" max="11" man="1"/>
    <brk id="161" max="11" man="1"/>
    <brk id="244" max="11" man="1"/>
    <brk id="317" max="11" man="1"/>
    <brk id="403" max="11" man="1"/>
  </rowBreaks>
  <colBreaks count="1" manualBreakCount="1">
    <brk id="12" max="1048575" man="1"/>
  </colBreaks>
  <drawing r:id="rId2"/>
  <legacyDrawing r:id="rId3"/>
  <oleObjects>
    <mc:AlternateContent xmlns:mc="http://schemas.openxmlformats.org/markup-compatibility/2006">
      <mc:Choice Requires="x14">
        <oleObject progId="Figura do Microsoft Word " shapeId="4097" r:id="rId4">
          <objectPr defaultSize="0" autoPict="0" r:id="rId5">
            <anchor moveWithCells="1" sizeWithCells="1">
              <from>
                <xdr:col>0</xdr:col>
                <xdr:colOff>571500</xdr:colOff>
                <xdr:row>1</xdr:row>
                <xdr:rowOff>19050</xdr:rowOff>
              </from>
              <to>
                <xdr:col>0</xdr:col>
                <xdr:colOff>1400175</xdr:colOff>
                <xdr:row>6</xdr:row>
                <xdr:rowOff>0</xdr:rowOff>
              </to>
            </anchor>
          </objectPr>
        </oleObject>
      </mc:Choice>
      <mc:Fallback>
        <oleObject progId="Figura do Microsoft Word 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DESONERADA</vt:lpstr>
      <vt:lpstr>ONERADA </vt:lpstr>
      <vt:lpstr>DESONERADA!Area_de_impressao</vt:lpstr>
      <vt:lpstr>'ONERADA '!Area_de_impressao</vt:lpstr>
      <vt:lpstr>DESONERADA!Titulos_de_impressao</vt:lpstr>
      <vt:lpstr>'ONERADA '!Titulos_de_impressao</vt:lpstr>
    </vt:vector>
  </TitlesOfParts>
  <Company>PMP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CEI IRINEU MARINHO</dc:title>
  <dc:creator>sobnupop06</dc:creator>
  <cp:lastModifiedBy>Raquel Oliveira do Alto Schneider Coelho</cp:lastModifiedBy>
  <cp:lastPrinted>2020-03-17T14:53:50Z</cp:lastPrinted>
  <dcterms:created xsi:type="dcterms:W3CDTF">2014-02-13T17:39:04Z</dcterms:created>
  <dcterms:modified xsi:type="dcterms:W3CDTF">2020-05-08T13:22:58Z</dcterms:modified>
</cp:coreProperties>
</file>