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0\TOMADA DE PREÇOS\ANEXOX TP 06\"/>
    </mc:Choice>
  </mc:AlternateContent>
  <bookViews>
    <workbookView xWindow="0" yWindow="0" windowWidth="20490" windowHeight="7665"/>
  </bookViews>
  <sheets>
    <sheet name="desonerado" sheetId="1" r:id="rId1"/>
    <sheet name="CANCELADO onerado" sheetId="2" r:id="rId2"/>
  </sheets>
  <definedNames>
    <definedName name="_xlnm.Print_Area" localSheetId="1">'CANCELADO onerado'!$A$1:$F$73</definedName>
    <definedName name="_xlnm.Print_Area" localSheetId="0">desonerado!$A$1:$F$73</definedName>
    <definedName name="_xlnm.Print_Titles" localSheetId="1">'CANCELADO onerado'!$6:$6</definedName>
    <definedName name="_xlnm.Print_Titles" localSheetId="0">desonerado!$6:$6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2" l="1"/>
  <c r="F66" i="2"/>
  <c r="F65" i="2"/>
  <c r="F64" i="2"/>
  <c r="F63" i="2"/>
  <c r="F62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60" i="2" s="1"/>
  <c r="F43" i="2"/>
  <c r="F44" i="2" s="1"/>
  <c r="F40" i="2"/>
  <c r="F39" i="2"/>
  <c r="F38" i="2"/>
  <c r="F41" i="2" s="1"/>
  <c r="F35" i="2"/>
  <c r="F34" i="2"/>
  <c r="F33" i="2"/>
  <c r="F32" i="2"/>
  <c r="F31" i="2"/>
  <c r="F30" i="2"/>
  <c r="F29" i="2"/>
  <c r="F26" i="2"/>
  <c r="F25" i="2"/>
  <c r="F24" i="2"/>
  <c r="F23" i="2"/>
  <c r="F22" i="2"/>
  <c r="F21" i="2"/>
  <c r="F18" i="2"/>
  <c r="F17" i="2"/>
  <c r="F16" i="2"/>
  <c r="F19" i="2" s="1"/>
  <c r="F13" i="2"/>
  <c r="F14" i="2" s="1"/>
  <c r="F10" i="2"/>
  <c r="F9" i="2"/>
  <c r="F8" i="2"/>
  <c r="F11" i="2" s="1"/>
  <c r="F41" i="1"/>
  <c r="F14" i="1"/>
  <c r="F13" i="1"/>
  <c r="F9" i="1"/>
  <c r="F8" i="1"/>
  <c r="F34" i="1"/>
  <c r="F35" i="1"/>
  <c r="F33" i="1"/>
  <c r="F31" i="1"/>
  <c r="F32" i="1"/>
  <c r="F30" i="1"/>
  <c r="F39" i="1"/>
  <c r="F40" i="1"/>
  <c r="F43" i="1"/>
  <c r="F44" i="1" s="1"/>
  <c r="F38" i="1"/>
  <c r="F68" i="2" l="1"/>
  <c r="F36" i="2"/>
  <c r="F27" i="2"/>
  <c r="F69" i="2" s="1"/>
  <c r="F70" i="2" s="1"/>
  <c r="F71" i="2" s="1"/>
  <c r="F67" i="1"/>
  <c r="F66" i="1"/>
  <c r="F63" i="1"/>
  <c r="F64" i="1"/>
  <c r="F65" i="1"/>
  <c r="F62" i="1"/>
  <c r="F68" i="1" s="1"/>
  <c r="F59" i="1"/>
  <c r="F58" i="1"/>
  <c r="F57" i="1"/>
  <c r="F56" i="1"/>
  <c r="F55" i="1"/>
  <c r="F54" i="1"/>
  <c r="F53" i="1"/>
  <c r="F52" i="1"/>
  <c r="F51" i="1"/>
  <c r="F50" i="1"/>
  <c r="F49" i="1"/>
  <c r="F47" i="1"/>
  <c r="F48" i="1"/>
  <c r="F46" i="1"/>
  <c r="F29" i="1"/>
  <c r="F36" i="1" s="1"/>
  <c r="F24" i="1"/>
  <c r="F25" i="1"/>
  <c r="F26" i="1"/>
  <c r="F23" i="1"/>
  <c r="F22" i="1"/>
  <c r="F21" i="1"/>
  <c r="F17" i="1"/>
  <c r="F18" i="1"/>
  <c r="F16" i="1"/>
  <c r="F19" i="1" s="1"/>
  <c r="F10" i="1"/>
  <c r="F11" i="1" s="1"/>
  <c r="F27" i="1" l="1"/>
  <c r="F60" i="1"/>
  <c r="F69" i="1" s="1"/>
  <c r="F70" i="1" s="1"/>
  <c r="F71" i="1" s="1"/>
</calcChain>
</file>

<file path=xl/sharedStrings.xml><?xml version="1.0" encoding="utf-8"?>
<sst xmlns="http://schemas.openxmlformats.org/spreadsheetml/2006/main" count="356" uniqueCount="188">
  <si>
    <t xml:space="preserve">Cliente </t>
  </si>
  <si>
    <t xml:space="preserve">Prefeitura Municipal de Petrópolis      </t>
  </si>
  <si>
    <t xml:space="preserve">Local </t>
  </si>
  <si>
    <t xml:space="preserve">CENTRO                                   PETROPOLIS                              </t>
  </si>
  <si>
    <t xml:space="preserve">Projeto </t>
  </si>
  <si>
    <t>Código</t>
  </si>
  <si>
    <t>Descrição</t>
  </si>
  <si>
    <t>Unidade</t>
  </si>
  <si>
    <t>Quantidade</t>
  </si>
  <si>
    <t>Preço Proposto</t>
  </si>
  <si>
    <t>Valor Proposto</t>
  </si>
  <si>
    <t xml:space="preserve">m²        </t>
  </si>
  <si>
    <t xml:space="preserve">01-090-070-6 </t>
  </si>
  <si>
    <t>Administração local da obra</t>
  </si>
  <si>
    <t xml:space="preserve">un        </t>
  </si>
  <si>
    <t>03.001.0001-B</t>
  </si>
  <si>
    <t>Escavação manual de vala/cava em material de 1ª categoria (areia, argila ou piçarra), até 1,50m de profundidade, exclusive escoramento e esgotamento</t>
  </si>
  <si>
    <t xml:space="preserve">m³        </t>
  </si>
  <si>
    <t>03.013.0001-B</t>
  </si>
  <si>
    <t>Reaterro de vala/cava compactada a maço, em camadas de 30cm de espessura máxima, com material de boa qualidade, exclusive este</t>
  </si>
  <si>
    <t>04.005.0121-A</t>
  </si>
  <si>
    <t>Transporte de carga de qualquer natureza, exclusive as despesas de carga e descarga, tanto de espera do caminhão como do servente ou equipamento auxiliar, à velocidade média de 40km/h, em caminhão basculante a óleo diesel, com capacidade útil de 8t</t>
  </si>
  <si>
    <t xml:space="preserve">t x km    </t>
  </si>
  <si>
    <t>04.006.0008-B</t>
  </si>
  <si>
    <t>04.020.0122-A</t>
  </si>
  <si>
    <t>Transporte de andaime tubular, considerando-se a área de projeção vertical do andaime, exclusive carga, descarga e tempo de espera do caminhão (vide item 04.021.0010)</t>
  </si>
  <si>
    <t xml:space="preserve">m² x km   </t>
  </si>
  <si>
    <t>04.021.0010-A</t>
  </si>
  <si>
    <t>Carga e descarga manual de andaime tubular, inclusive tempo de espera do caminhão, considerando-se a área de projeção vertical</t>
  </si>
  <si>
    <t>05.002.0002-A</t>
  </si>
  <si>
    <t>Demolição, com equipamento de ar comprimido, de pisos ou pavimentos de concreto armado, inclusive empilhamento lateral dentro do canteiro de serviço</t>
  </si>
  <si>
    <t>1</t>
  </si>
  <si>
    <t>SERVIÇO DE ESCRITÓRIO LABORATÓRIO E CAMPO</t>
  </si>
  <si>
    <t>3</t>
  </si>
  <si>
    <t>MOVIMENTO DE TERRA</t>
  </si>
  <si>
    <t>4</t>
  </si>
  <si>
    <t>TRANSPORTES</t>
  </si>
  <si>
    <t>5</t>
  </si>
  <si>
    <t>SERVIÇOS COMPLEMENTARES</t>
  </si>
  <si>
    <t>15</t>
  </si>
  <si>
    <t>INSTALAÇÕES ELÉTRICAS HIDRÁULICAS, SANITÁRIAS E MECÂNICAS</t>
  </si>
  <si>
    <t>03.015.0010-A</t>
  </si>
  <si>
    <t>Reaterro de vala/cava com pó-de-pedra, inclusive fornecimento do material e compactação manual</t>
  </si>
  <si>
    <t>15.007.0575-A</t>
  </si>
  <si>
    <t>15.008.0215-A</t>
  </si>
  <si>
    <t>21.026.0015-A</t>
  </si>
  <si>
    <t>Cabo de cobre flexível de 750V, seção de 3 x 1,5mm², PVC/70ºC. FORNECIMENTO</t>
  </si>
  <si>
    <t>m</t>
  </si>
  <si>
    <t>21</t>
  </si>
  <si>
    <t>ILUMINAÇÃO PÚBLICA</t>
  </si>
  <si>
    <t>15.017.0155-A</t>
  </si>
  <si>
    <t>um</t>
  </si>
  <si>
    <t>Data</t>
  </si>
  <si>
    <t>TERMINAL RODOVIÁRIO CENTRO - ILUMINAÇÃO DE DESTAQUE - ERIL - RUA DR. PORCIUNCULA  S/N.  - CENTRO - PETRÓPOLIS - RJ</t>
  </si>
  <si>
    <t>Carga manual e descarga mecânica de material a granel (agregados, pedra de mão,
paralelos, terra e escombros), compreendendo os tempos para carga, descarga e
manobras do caminhão basculante a óleo diesel, com capacidade útil de 8t,
empregando 2 serventes na carga</t>
  </si>
  <si>
    <t>Transporte de equipamentos pesados em carretas, exclusive a carga e descarga
(vide item 04.014.0091) e o custo horário dos equipamentos transportados</t>
  </si>
  <si>
    <t>txkm</t>
  </si>
  <si>
    <t>Carga e descarga de equipamentos pesados, em carretas, exclusive o custo horário
do equipamento durante a operação</t>
  </si>
  <si>
    <t>t</t>
  </si>
  <si>
    <t>15.001.0026-A</t>
  </si>
  <si>
    <t>Caixa de alvenaria em tijolos maciços (7 x 10 x 20cm), em paredes de meia vez,
com dimensões de 0,40 x 0,40 x 0,40m, assentada com argamassa de cimento e
areia, no traço 1:4, revestida internamente com a mesma argamassa, com fundo de
concreto e tampa de concreto armado</t>
  </si>
  <si>
    <t>Disjuntor termomagnético, bipolar, de 10 a 50A x 250V. FORNECIMENTO e
COLOCAÇÃO</t>
  </si>
  <si>
    <t>Cabo de cobre com isolamento termoplástico, compreendendo: preparo, corte e
enfiação em eletrodutos, na bitola de 6mm², 600/1000V. FORNECIMENTO e
COLOCAÇÃO</t>
  </si>
  <si>
    <t>Terminal mecânico de pressão para ligação de um cabo a barramento, fabricado
em bronze, com bitolas de 1,5 a 10mm². FORNECIMENTO e COLOCAÇÃO</t>
  </si>
  <si>
    <t>15.018.0035-A</t>
  </si>
  <si>
    <t>Caixa de ligação de alumínio silício, tipo conduletes, no formato C, diâmetro de
1”. FORNECIMENTO e COLOCAÇÃO</t>
  </si>
  <si>
    <t>15.018.0055-A</t>
  </si>
  <si>
    <t>Caixa de ligação de alumínio silício, tipo conduletes, no formato E, diâmetro de
1”. FORNECIMENTO e COLOCAÇÃO</t>
  </si>
  <si>
    <t>15.018.0070-A</t>
  </si>
  <si>
    <t>Caixa de ligação de alumínio silício, tipo conduletes, no formato LB, diâmetro de
1”. FORNECIMENTO e COLOCAÇÃO</t>
  </si>
  <si>
    <t>15.018.0085-A</t>
  </si>
  <si>
    <t>Caixa de ligação de alumínio silício, tipo conduletes, no formato LL, diâmetro de
1”. FORNECIMENTO e COLOCAÇÃO</t>
  </si>
  <si>
    <t>15.018.0115-A</t>
  </si>
  <si>
    <t>Caixa de ligação de alumínio silício, tipo conduletes, no formato T, diâmetro de
1”. FORNECIMENTO e COLOCAÇÃO</t>
  </si>
  <si>
    <t>15.018.0250-A</t>
  </si>
  <si>
    <t>Caixa de passagem de sobrepor, em aço, com tampa parafusada, de 12x12cm.
FORNECIMENTO e COLOCAÇÃO</t>
  </si>
  <si>
    <t>15.036.0071-A</t>
  </si>
  <si>
    <t>Eletroduto de PVC rígido rosqueável de 1”, inclusive conexões e emendas,
exclusive abertura e fechamento de rasgo. FORNECIMENTO e
ASSENTAMENTO</t>
  </si>
  <si>
    <t>15.036.0140-A</t>
  </si>
  <si>
    <t>Eletroduto em PVC flexível, cor amarela, diâmetro de 20mm. FORNECIMENTO
e COLOCAÇÃO</t>
  </si>
  <si>
    <t>15.036.0141-A</t>
  </si>
  <si>
    <t>Eletroduto em PVC flexível, cor amarela, diâmetro de 25mm. FORNECIMENTO
e COLOCAÇÃO</t>
  </si>
  <si>
    <t>Conector perfurante para rede subterranea, tensao de aplicacao: 0,6/1 KV, corpo isolado resistente ao ambiente do subsolo, nas cores branca ou bege claro, contato dentado: liga de aluminio estanhado, com camada de espessura minima de 8 um e condutividade eletrica minima de 98% IACS a 20o C, parafuso torquimetrico: liga de aluminio, selador e capuz: material elastomerico na cor preta, incorporados ao corpo do conector de forma imperdivel, grau de protecao: IP-68, para cabos: principal: 6mm2 - 70mm2 e derivacao: 6mm2 - 10mm2. Fornecimento.</t>
  </si>
  <si>
    <t>IP 10.30.0563 (FGV / SCO)</t>
  </si>
  <si>
    <t>IP 44.05.0275</t>
  </si>
  <si>
    <t>Rele fotoeletronico para iluminacao publica, tipo FAIL-OFF, tensao de alimentacao de 105V e 305V, potencia da carga 1000W ou 1800VA, corrente maxima da carga 10A. Corpo em policarbonato na cor azul, estabilizado ao UV; pinos em latao estanhado, devendo atender a especificacao EM-RIOLUZ-66 e ANSI C136.10 e NBR 5126, no que couber. Fornecimento.(desonerado)</t>
  </si>
  <si>
    <t>Projetor orientavel 12W, em alumínio usido e pintura epóxi nas cores branco e preto, ou anodizado prata 3000 k, lente 10º.</t>
  </si>
  <si>
    <t>21.042.0900-6</t>
  </si>
  <si>
    <t>Projetor orientavel 9W, em alumínio usido e pintura epóxi nas cores branco e preto, ou anodizado prata 3000 k, lente 10º.</t>
  </si>
  <si>
    <t>21.042.0901-6</t>
  </si>
  <si>
    <t>21.042.0902-6</t>
  </si>
  <si>
    <t>Projetor orientavel 6W, em alumínio usido e pintura epóxi nas cores branco e preto, ou anodizado prata 3000 k, lente 10º.</t>
  </si>
  <si>
    <t xml:space="preserve">Instalação de projetores em teto, parede ou piso,  (composição do item EMOP 21.048.0020-A)     </t>
  </si>
  <si>
    <t>21.048.9000-6</t>
  </si>
  <si>
    <t>11</t>
  </si>
  <si>
    <t>ESTRUTURA</t>
  </si>
  <si>
    <t>CONCRETO DOSADO RACIONALMENTE PARA UMA RESISTENCIA CARACTERISTICA A COMPRESSAO DE 20MPA,INCLUSIVE MATERIAIS,TRANSPORTE,PREPARO COM BETONEIRA,LANCAMENTO E ADENSAMENTO</t>
  </si>
  <si>
    <t>11.003.0003-B</t>
  </si>
  <si>
    <t>13</t>
  </si>
  <si>
    <t>REVESTIMENTO DE PAREDE PISOA E TETOS</t>
  </si>
  <si>
    <t>PISO CIMENTADO,COM 1,5CM DE ESPESSURA,COM ARGAMASSA DE CIMENTO E AREIA, NO TRACO 1:3, COM ACABAMENTO ASPERO, SOBRE BASEEXISTENTE</t>
  </si>
  <si>
    <t>m²</t>
  </si>
  <si>
    <t>TELA PARA ESTRUTURA DE CONCRETO ARMADO,FORMADA POR FIOS DEACO CA-60,CRUZADAS E SOLDADAS ENTRE SI,FORMANDO MALHAS QUADRADAS DE FIOS COM DIAMETRO DE 4,2MM E ESPACAMENTO ENTRE ELESDE 10X10CM.FORNECIMENTO</t>
  </si>
  <si>
    <t>kg</t>
  </si>
  <si>
    <t>11.023.0005-A</t>
  </si>
  <si>
    <t>11.011.0040-A</t>
  </si>
  <si>
    <t>04.014.0091-B</t>
  </si>
  <si>
    <t>Plataforma ou passarela de madeira de 1ª, considerando-se aproveitamento da
madeira 20 vezes, exclusive andaime ou outro suporte e movimentação (vide item
05.008.0008)</t>
  </si>
  <si>
    <t>05.005.0012-B</t>
  </si>
  <si>
    <t>Tela de polipropileno para proteção de fachadas amarrada em andaime, exclusive
este. FORNECIMENTO e COLOCAÇÃO</t>
  </si>
  <si>
    <t>Plataforma de proteção a transeuntes (para-lixo), em madeira de 1ª, em peças de
3” x 6” e 1” x 12”, com 2,00m de largura, com aproveitamento da madeira 2
vezes, inclusive a desmontagem e retirada da madeira</t>
  </si>
  <si>
    <t>05.006.0001-B</t>
  </si>
  <si>
    <t>Aluguel de andaime com elementos tubulares (fachadeiro) sobre sapatas fixas,
considerando-se a área da projeção vertical do andaime e pago pelo tempo
necessário à sua utilização, exclusive transporte dos elementos do andaime até a
obra (vide item 04.020.0122), plataforma ou passarela de pinho (vide itens
05.005.0012 a 05.005.0015 ou 05.007.0007 e 05.008.0008), montagem e
desmontagem dos andaimes (vide item 05.008.0001)</t>
  </si>
  <si>
    <t>m²xmes</t>
  </si>
  <si>
    <t>05.008.0001-A</t>
  </si>
  <si>
    <t>Montagem e desmontagem de andaime com elementos tubulares, considerando-se
a área vertical recoberta</t>
  </si>
  <si>
    <t>Movimentação vertical ou horizontal de plataforma ou passarela</t>
  </si>
  <si>
    <t xml:space="preserve"> 03/2020</t>
  </si>
  <si>
    <t>01.004.0075-A</t>
  </si>
  <si>
    <t>Perfuração rotativa com coroa de diamante em concreto, com diâmetro de 100mm
(4), inclusive deslocamento dentro do canteiro e instalação da sonda em cada
furo (vide itens de mobilização e desmobilização na família 01.009)</t>
  </si>
  <si>
    <t>01.009.0050-A</t>
  </si>
  <si>
    <t>Mobilização e desmobilização de equipamento e equipe de sondagem e perfuração
rotativa, com transporte até 50km</t>
  </si>
  <si>
    <t>13.301.0081-A</t>
  </si>
  <si>
    <t>SUBTOTAL</t>
  </si>
  <si>
    <t>BDI = 25,92%</t>
  </si>
  <si>
    <t>TOTAL</t>
  </si>
  <si>
    <t>DESONERADO</t>
  </si>
  <si>
    <t>2</t>
  </si>
  <si>
    <t>CANTEIRO DE OBRAS</t>
  </si>
  <si>
    <t>02.020.0002-A</t>
  </si>
  <si>
    <t>Placa de identificação de obra pública tipo BANNER / PLOTTER, constituída por
lona e impressão digital, inclusive suportes de madeira. FORNECIMENTO e
COLOCAÇÃO</t>
  </si>
  <si>
    <t xml:space="preserve">m²   </t>
  </si>
  <si>
    <t>i0 02/2020</t>
  </si>
  <si>
    <t>04.005.0350-B</t>
  </si>
  <si>
    <t>05.005.0050-A</t>
  </si>
  <si>
    <t>05.005.0055-A</t>
  </si>
  <si>
    <t>05.008.0008-B</t>
  </si>
  <si>
    <t>IP 09.30.0563 (FGV / SCO)</t>
  </si>
  <si>
    <t>TOTAL DA CATEGORIA 01</t>
  </si>
  <si>
    <t>TOTAL DA CATEGORIA 02</t>
  </si>
  <si>
    <t>TOTAL DA CATEGORIA 21</t>
  </si>
  <si>
    <t>TOTAL DA CATEGORIA 15</t>
  </si>
  <si>
    <t>TOTAL DA CATEGORIA 13</t>
  </si>
  <si>
    <t>TOTAL DA CATEGORIA 11</t>
  </si>
  <si>
    <t>TOTAL DA CATEGORIA 05</t>
  </si>
  <si>
    <t>TOTAL DA CATEGORIA 04</t>
  </si>
  <si>
    <t>TOTAL DA CATEGORIA 03</t>
  </si>
  <si>
    <t>ONERADO</t>
  </si>
  <si>
    <t>01.004.0075-0</t>
  </si>
  <si>
    <t>01.009.0050-0</t>
  </si>
  <si>
    <t>02.020.0002-0</t>
  </si>
  <si>
    <t>03.001.0001-1</t>
  </si>
  <si>
    <t>03.013.0001-1</t>
  </si>
  <si>
    <t>03.015.0010-0</t>
  </si>
  <si>
    <t>04.005.0121-0</t>
  </si>
  <si>
    <t>04.006.0008-1</t>
  </si>
  <si>
    <t>04.005.0350-1</t>
  </si>
  <si>
    <t>04.014.0091-1</t>
  </si>
  <si>
    <t>04.020.0122-0</t>
  </si>
  <si>
    <t>04.021.0010-0</t>
  </si>
  <si>
    <t>05.002.0002-0</t>
  </si>
  <si>
    <t>05.005.0012-1</t>
  </si>
  <si>
    <t>05.005.0050-0</t>
  </si>
  <si>
    <t>05.005.0055-0</t>
  </si>
  <si>
    <t>05.006.0001-1</t>
  </si>
  <si>
    <t>05.008.0001-0</t>
  </si>
  <si>
    <t>05.008.0008-1</t>
  </si>
  <si>
    <t>11.003.0003-1</t>
  </si>
  <si>
    <t>11.011.0040-0</t>
  </si>
  <si>
    <t>11.023.0005-0</t>
  </si>
  <si>
    <t>13.301.0081-0</t>
  </si>
  <si>
    <t>15.001.0026-0</t>
  </si>
  <si>
    <t>15.007.0575-0</t>
  </si>
  <si>
    <t>15.008.0215-0</t>
  </si>
  <si>
    <t>15.017.0155-0</t>
  </si>
  <si>
    <t>15.018.0035-0</t>
  </si>
  <si>
    <t>15.018.0055-0</t>
  </si>
  <si>
    <t>15.018.0070-0</t>
  </si>
  <si>
    <t>15.018.0085-0</t>
  </si>
  <si>
    <t>15.018.0115-0</t>
  </si>
  <si>
    <t>15.018.0250-0</t>
  </si>
  <si>
    <t>15.036.0071-0</t>
  </si>
  <si>
    <t>15.036.0140-0</t>
  </si>
  <si>
    <t>15.036.0141-0</t>
  </si>
  <si>
    <t>21.026.0015-0</t>
  </si>
  <si>
    <t>Conector perfurante para rede subterranea, tensao de aplicacao: 0,6/1 KV, corpo isolado resistente ao ambiente do subsolo, nas cores branca ou bege claro, contato dentado: liga de aluminio estanhado, com camada de espessura minima de 8 um e condutividade eletrica minima de 98% IACS a 20o C, parafuso torquimetrico: liga de aluminio, selador e capuz: material elastomerico na cor preta, incorporados ao corpo do conector de forma imperdivel, grau de protecao: IP-68, para cabos: principal: 6mm2 - 70mm2 e derivacao: 6mm2 - 10mm2. Fornecimento.(Desonerado)</t>
  </si>
  <si>
    <t>Rele fotoeletronico para iluminacao publica, tipo FAIL-OFF, tensao de alimentacao de 105V e 305V, potencia da carga 1000W ou 1800VA, corrente maxima da carga 10A. Corpo em policarbonato na cor azul, estabilizado ao UV; pinos em latao estanhado, devendo atender a especificacao EM-RIOLUZ-66 e ANSI C136.10 e NBR 5126, no que couber. Fornecimento.</t>
  </si>
  <si>
    <t>IP 45.05.0275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</si>
</sst>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2" fillId="0" borderId="0" xfId="0" applyFont="1" applyAlignment="1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vertical="top" wrapText="1"/>
    </xf>
    <xf numFmtId="49" fontId="4" fillId="0" borderId="0" xfId="0" applyNumberFormat="1" applyFont="1" applyFill="1" applyAlignment="1">
      <alignment horizontal="left"/>
    </xf>
    <xf numFmtId="4" fontId="4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4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vertical="top" wrapText="1"/>
    </xf>
    <xf numFmtId="4" fontId="3" fillId="0" borderId="0" xfId="0" applyNumberFormat="1" applyFont="1" applyFill="1" applyAlignment="1">
      <alignment horizontal="right" vertical="top"/>
    </xf>
    <xf numFmtId="4" fontId="0" fillId="0" borderId="0" xfId="0" applyNumberFormat="1"/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vertical="top" wrapText="1"/>
    </xf>
    <xf numFmtId="4" fontId="3" fillId="0" borderId="0" xfId="0" applyNumberFormat="1" applyFont="1" applyFill="1" applyAlignment="1">
      <alignment vertical="top"/>
    </xf>
    <xf numFmtId="0" fontId="9" fillId="0" borderId="0" xfId="0" applyFont="1" applyAlignment="1">
      <alignment horizontal="center"/>
    </xf>
    <xf numFmtId="2" fontId="0" fillId="0" borderId="0" xfId="0" applyNumberFormat="1"/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 wrapText="1"/>
    </xf>
    <xf numFmtId="49" fontId="4" fillId="2" borderId="0" xfId="0" applyNumberFormat="1" applyFont="1" applyFill="1" applyAlignment="1">
      <alignment horizontal="left"/>
    </xf>
    <xf numFmtId="4" fontId="4" fillId="2" borderId="0" xfId="0" applyNumberFormat="1" applyFont="1" applyFill="1" applyAlignment="1">
      <alignment horizontal="right" wrapText="1"/>
    </xf>
    <xf numFmtId="0" fontId="0" fillId="2" borderId="0" xfId="0" applyFill="1"/>
    <xf numFmtId="4" fontId="3" fillId="2" borderId="0" xfId="0" applyNumberFormat="1" applyFont="1" applyFill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3" fillId="2" borderId="0" xfId="0" applyNumberFormat="1" applyFont="1" applyFill="1" applyAlignment="1">
      <alignment vertical="top" wrapText="1"/>
    </xf>
    <xf numFmtId="4" fontId="3" fillId="2" borderId="0" xfId="0" applyNumberFormat="1" applyFont="1" applyFill="1" applyAlignment="1">
      <alignment horizontal="right" vertical="top"/>
    </xf>
    <xf numFmtId="0" fontId="2" fillId="2" borderId="0" xfId="0" applyFont="1" applyFill="1" applyAlignment="1"/>
  </cellXfs>
  <cellStyles count="9">
    <cellStyle name="Normal" xfId="0" builtinId="0"/>
    <cellStyle name="Normal 2" xfId="8"/>
    <cellStyle name="Normal 2 2" xfId="1"/>
    <cellStyle name="Normal 2 3" xfId="2"/>
    <cellStyle name="Normal 2 4" xfId="3"/>
    <cellStyle name="Normal 2 5" xfId="4"/>
    <cellStyle name="Normal 2 6" xfId="5"/>
    <cellStyle name="Normal 2 7" xfId="6"/>
    <cellStyle name="Normal 2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71"/>
  <sheetViews>
    <sheetView tabSelected="1" view="pageBreakPreview" zoomScale="70" zoomScaleNormal="70" zoomScaleSheetLayoutView="70" workbookViewId="0">
      <selection activeCell="A60" sqref="A60"/>
    </sheetView>
  </sheetViews>
  <sheetFormatPr defaultRowHeight="15" x14ac:dyDescent="0.25"/>
  <cols>
    <col min="1" max="1" width="19.42578125" customWidth="1"/>
    <col min="2" max="2" width="57.5703125" customWidth="1"/>
    <col min="3" max="3" width="11.140625" customWidth="1"/>
    <col min="4" max="4" width="17.42578125" customWidth="1"/>
    <col min="5" max="5" width="18.85546875" customWidth="1"/>
    <col min="6" max="6" width="18.140625" customWidth="1"/>
    <col min="7" max="7" width="11.140625" bestFit="1" customWidth="1"/>
    <col min="8" max="8" width="14.85546875" bestFit="1" customWidth="1"/>
    <col min="9" max="9" width="10.7109375" bestFit="1" customWidth="1"/>
  </cols>
  <sheetData>
    <row r="1" spans="1:7" ht="18.75" x14ac:dyDescent="0.3">
      <c r="A1" s="4" t="s">
        <v>0</v>
      </c>
      <c r="B1" s="5" t="s">
        <v>1</v>
      </c>
      <c r="C1" s="5"/>
      <c r="D1" s="3"/>
      <c r="E1" s="3"/>
      <c r="F1" s="3"/>
    </row>
    <row r="2" spans="1:7" ht="18.75" x14ac:dyDescent="0.3">
      <c r="A2" s="4" t="s">
        <v>52</v>
      </c>
      <c r="B2" s="6" t="s">
        <v>117</v>
      </c>
      <c r="D2" s="3"/>
      <c r="E2" s="6" t="s">
        <v>132</v>
      </c>
      <c r="F2" s="3"/>
    </row>
    <row r="3" spans="1:7" ht="18.75" x14ac:dyDescent="0.3">
      <c r="A3" s="4" t="s">
        <v>2</v>
      </c>
      <c r="B3" s="5" t="s">
        <v>3</v>
      </c>
      <c r="C3" s="3"/>
      <c r="D3" s="3"/>
      <c r="E3" s="3"/>
      <c r="F3" s="3"/>
    </row>
    <row r="4" spans="1:7" ht="56.25" x14ac:dyDescent="0.3">
      <c r="A4" s="4" t="s">
        <v>4</v>
      </c>
      <c r="B4" s="5" t="s">
        <v>53</v>
      </c>
      <c r="C4" s="3"/>
      <c r="D4" s="3"/>
      <c r="E4" s="3"/>
      <c r="F4" s="3"/>
    </row>
    <row r="5" spans="1:7" ht="18.75" x14ac:dyDescent="0.3">
      <c r="A5" s="3"/>
      <c r="B5" s="3"/>
      <c r="C5" s="3"/>
      <c r="D5" s="3"/>
      <c r="E5" s="25" t="s">
        <v>126</v>
      </c>
      <c r="F5" s="3"/>
    </row>
    <row r="6" spans="1:7" ht="18.75" x14ac:dyDescent="0.3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1"/>
    </row>
    <row r="7" spans="1:7" s="2" customFormat="1" ht="18.75" x14ac:dyDescent="0.3">
      <c r="A7" s="7" t="s">
        <v>31</v>
      </c>
      <c r="B7" s="8" t="s">
        <v>32</v>
      </c>
      <c r="C7" s="7"/>
      <c r="D7" s="7"/>
      <c r="E7" s="7"/>
      <c r="F7" s="7"/>
      <c r="G7" s="1"/>
    </row>
    <row r="8" spans="1:7" s="2" customFormat="1" ht="112.5" x14ac:dyDescent="0.25">
      <c r="A8" s="9" t="s">
        <v>118</v>
      </c>
      <c r="B8" s="19" t="s">
        <v>119</v>
      </c>
      <c r="C8" s="9" t="s">
        <v>47</v>
      </c>
      <c r="D8" s="11">
        <v>6.15</v>
      </c>
      <c r="E8" s="11">
        <v>559.14</v>
      </c>
      <c r="F8" s="11">
        <f>TRUNC(D8*E8,2)</f>
        <v>3438.71</v>
      </c>
      <c r="G8" s="1"/>
    </row>
    <row r="9" spans="1:7" s="2" customFormat="1" ht="56.25" x14ac:dyDescent="0.25">
      <c r="A9" s="9" t="s">
        <v>120</v>
      </c>
      <c r="B9" s="19" t="s">
        <v>121</v>
      </c>
      <c r="C9" s="9" t="s">
        <v>14</v>
      </c>
      <c r="D9" s="11">
        <v>1</v>
      </c>
      <c r="E9" s="11">
        <v>8570.09</v>
      </c>
      <c r="F9" s="11">
        <f>TRUNC(D9*E9,2)</f>
        <v>8570.09</v>
      </c>
      <c r="G9" s="1"/>
    </row>
    <row r="10" spans="1:7" ht="18.75" x14ac:dyDescent="0.25">
      <c r="A10" s="9" t="s">
        <v>12</v>
      </c>
      <c r="B10" s="10" t="s">
        <v>13</v>
      </c>
      <c r="C10" s="9" t="s">
        <v>14</v>
      </c>
      <c r="D10" s="11">
        <v>1</v>
      </c>
      <c r="E10" s="11">
        <v>12724.920000000002</v>
      </c>
      <c r="F10" s="11">
        <f>TRUNC(D10*E10,2)</f>
        <v>12724.92</v>
      </c>
      <c r="G10" s="26"/>
    </row>
    <row r="11" spans="1:7" s="31" customFormat="1" ht="18.75" x14ac:dyDescent="0.3">
      <c r="A11" s="27"/>
      <c r="B11" s="28"/>
      <c r="C11" s="27"/>
      <c r="D11" s="29" t="s">
        <v>138</v>
      </c>
      <c r="E11" s="29"/>
      <c r="F11" s="30">
        <f>SUM(F8:F10)</f>
        <v>24733.72</v>
      </c>
    </row>
    <row r="12" spans="1:7" s="2" customFormat="1" ht="18.75" x14ac:dyDescent="0.3">
      <c r="A12" s="7" t="s">
        <v>127</v>
      </c>
      <c r="B12" s="8" t="s">
        <v>128</v>
      </c>
      <c r="C12" s="7"/>
      <c r="D12" s="7"/>
      <c r="E12" s="7"/>
      <c r="F12" s="7"/>
      <c r="G12" s="1"/>
    </row>
    <row r="13" spans="1:7" s="2" customFormat="1" ht="93.75" x14ac:dyDescent="0.25">
      <c r="A13" s="9" t="s">
        <v>129</v>
      </c>
      <c r="B13" s="19" t="s">
        <v>130</v>
      </c>
      <c r="C13" s="9" t="s">
        <v>131</v>
      </c>
      <c r="D13" s="11">
        <v>8</v>
      </c>
      <c r="E13" s="11">
        <v>172.92</v>
      </c>
      <c r="F13" s="11">
        <f>TRUNC(D13*E13,2)</f>
        <v>1383.36</v>
      </c>
    </row>
    <row r="14" spans="1:7" s="31" customFormat="1" ht="18.75" x14ac:dyDescent="0.3">
      <c r="A14" s="27"/>
      <c r="B14" s="28"/>
      <c r="C14" s="27"/>
      <c r="D14" s="29" t="s">
        <v>139</v>
      </c>
      <c r="E14" s="29"/>
      <c r="F14" s="30">
        <f>SUM(F13)</f>
        <v>1383.36</v>
      </c>
    </row>
    <row r="15" spans="1:7" s="2" customFormat="1" ht="18.75" x14ac:dyDescent="0.3">
      <c r="A15" s="7" t="s">
        <v>33</v>
      </c>
      <c r="B15" s="8" t="s">
        <v>34</v>
      </c>
      <c r="C15" s="7"/>
      <c r="D15" s="7"/>
      <c r="E15" s="7"/>
      <c r="F15" s="7"/>
      <c r="G15" s="1"/>
    </row>
    <row r="16" spans="1:7" ht="75" x14ac:dyDescent="0.25">
      <c r="A16" s="9" t="s">
        <v>15</v>
      </c>
      <c r="B16" s="10" t="s">
        <v>16</v>
      </c>
      <c r="C16" s="9" t="s">
        <v>17</v>
      </c>
      <c r="D16" s="11">
        <v>14.92</v>
      </c>
      <c r="E16" s="11">
        <v>45.8</v>
      </c>
      <c r="F16" s="11">
        <f>TRUNC(D16*E16,2)</f>
        <v>683.33</v>
      </c>
    </row>
    <row r="17" spans="1:9" ht="56.25" x14ac:dyDescent="0.25">
      <c r="A17" s="9" t="s">
        <v>18</v>
      </c>
      <c r="B17" s="10" t="s">
        <v>19</v>
      </c>
      <c r="C17" s="9" t="s">
        <v>17</v>
      </c>
      <c r="D17" s="11">
        <v>0.9</v>
      </c>
      <c r="E17" s="11">
        <v>28.29</v>
      </c>
      <c r="F17" s="11">
        <f t="shared" ref="F17:F18" si="0">TRUNC(D17*E17,2)</f>
        <v>25.46</v>
      </c>
    </row>
    <row r="18" spans="1:9" s="2" customFormat="1" ht="37.5" x14ac:dyDescent="0.25">
      <c r="A18" s="9" t="s">
        <v>41</v>
      </c>
      <c r="B18" s="16" t="s">
        <v>42</v>
      </c>
      <c r="C18" s="9" t="s">
        <v>17</v>
      </c>
      <c r="D18" s="11">
        <v>9.9700000000000006</v>
      </c>
      <c r="E18" s="11">
        <v>83.6</v>
      </c>
      <c r="F18" s="11">
        <f t="shared" si="0"/>
        <v>833.49</v>
      </c>
    </row>
    <row r="19" spans="1:9" s="31" customFormat="1" ht="18.75" x14ac:dyDescent="0.3">
      <c r="A19" s="27"/>
      <c r="B19" s="28"/>
      <c r="C19" s="27"/>
      <c r="D19" s="29" t="s">
        <v>146</v>
      </c>
      <c r="E19" s="32"/>
      <c r="F19" s="30">
        <f>SUM(F16:F18)</f>
        <v>1542.2800000000002</v>
      </c>
    </row>
    <row r="20" spans="1:9" s="2" customFormat="1" ht="18.75" x14ac:dyDescent="0.3">
      <c r="A20" s="7" t="s">
        <v>35</v>
      </c>
      <c r="B20" s="8" t="s">
        <v>36</v>
      </c>
      <c r="C20" s="7"/>
      <c r="D20" s="7"/>
      <c r="E20" s="7"/>
      <c r="F20" s="7"/>
      <c r="G20" s="1"/>
    </row>
    <row r="21" spans="1:9" ht="112.5" x14ac:dyDescent="0.25">
      <c r="A21" s="9" t="s">
        <v>20</v>
      </c>
      <c r="B21" s="10" t="s">
        <v>21</v>
      </c>
      <c r="C21" s="9" t="s">
        <v>22</v>
      </c>
      <c r="D21" s="11">
        <v>458.44</v>
      </c>
      <c r="E21" s="11">
        <v>0.81</v>
      </c>
      <c r="F21" s="11">
        <f t="shared" ref="F21:F26" si="1">TRUNC(D21*E21,2)</f>
        <v>371.33</v>
      </c>
      <c r="H21" s="11"/>
    </row>
    <row r="22" spans="1:9" ht="131.25" x14ac:dyDescent="0.25">
      <c r="A22" s="9" t="s">
        <v>23</v>
      </c>
      <c r="B22" s="13" t="s">
        <v>54</v>
      </c>
      <c r="C22" s="9" t="s">
        <v>22</v>
      </c>
      <c r="D22" s="11">
        <v>10.86</v>
      </c>
      <c r="E22" s="11">
        <v>27.15</v>
      </c>
      <c r="F22" s="11">
        <f t="shared" si="1"/>
        <v>294.83999999999997</v>
      </c>
      <c r="I22" s="21"/>
    </row>
    <row r="23" spans="1:9" ht="75" x14ac:dyDescent="0.25">
      <c r="A23" s="22" t="s">
        <v>133</v>
      </c>
      <c r="B23" s="23" t="s">
        <v>55</v>
      </c>
      <c r="C23" s="22" t="s">
        <v>56</v>
      </c>
      <c r="D23" s="24">
        <v>0.28000000000000003</v>
      </c>
      <c r="E23" s="24">
        <v>1.47</v>
      </c>
      <c r="F23" s="24">
        <f t="shared" si="1"/>
        <v>0.41</v>
      </c>
    </row>
    <row r="24" spans="1:9" s="2" customFormat="1" ht="56.25" x14ac:dyDescent="0.25">
      <c r="A24" s="22" t="s">
        <v>106</v>
      </c>
      <c r="B24" s="23" t="s">
        <v>57</v>
      </c>
      <c r="C24" s="22" t="s">
        <v>58</v>
      </c>
      <c r="D24" s="24">
        <v>0.03</v>
      </c>
      <c r="E24" s="24">
        <v>36.92</v>
      </c>
      <c r="F24" s="24">
        <f t="shared" si="1"/>
        <v>1.1000000000000001</v>
      </c>
    </row>
    <row r="25" spans="1:9" ht="75" x14ac:dyDescent="0.25">
      <c r="A25" s="22" t="s">
        <v>24</v>
      </c>
      <c r="B25" s="23" t="s">
        <v>25</v>
      </c>
      <c r="C25" s="22" t="s">
        <v>26</v>
      </c>
      <c r="D25" s="24">
        <v>432</v>
      </c>
      <c r="E25" s="24">
        <v>0.12</v>
      </c>
      <c r="F25" s="24">
        <f t="shared" si="1"/>
        <v>51.84</v>
      </c>
    </row>
    <row r="26" spans="1:9" ht="56.25" x14ac:dyDescent="0.25">
      <c r="A26" s="22" t="s">
        <v>27</v>
      </c>
      <c r="B26" s="23" t="s">
        <v>28</v>
      </c>
      <c r="C26" s="22" t="s">
        <v>11</v>
      </c>
      <c r="D26" s="24">
        <v>288</v>
      </c>
      <c r="E26" s="24">
        <v>0.64</v>
      </c>
      <c r="F26" s="24">
        <f t="shared" si="1"/>
        <v>184.32</v>
      </c>
    </row>
    <row r="27" spans="1:9" s="31" customFormat="1" ht="18.75" x14ac:dyDescent="0.3">
      <c r="A27" s="27"/>
      <c r="B27" s="28"/>
      <c r="C27" s="27"/>
      <c r="D27" s="29" t="s">
        <v>145</v>
      </c>
      <c r="E27" s="32"/>
      <c r="F27" s="30">
        <f>SUM(F21:F26)</f>
        <v>903.83999999999992</v>
      </c>
    </row>
    <row r="28" spans="1:9" s="2" customFormat="1" ht="18.75" x14ac:dyDescent="0.3">
      <c r="A28" s="7" t="s">
        <v>37</v>
      </c>
      <c r="B28" s="8" t="s">
        <v>38</v>
      </c>
      <c r="C28" s="7"/>
      <c r="D28" s="7"/>
      <c r="E28" s="7"/>
      <c r="F28" s="7"/>
      <c r="G28" s="1"/>
    </row>
    <row r="29" spans="1:9" ht="75" x14ac:dyDescent="0.25">
      <c r="A29" s="9" t="s">
        <v>29</v>
      </c>
      <c r="B29" s="10" t="s">
        <v>30</v>
      </c>
      <c r="C29" s="9" t="s">
        <v>17</v>
      </c>
      <c r="D29" s="11">
        <v>1.66</v>
      </c>
      <c r="E29" s="11">
        <v>206.43</v>
      </c>
      <c r="F29" s="11">
        <f t="shared" ref="F29:F32" si="2">TRUNC(D29*E29,2)</f>
        <v>342.67</v>
      </c>
    </row>
    <row r="30" spans="1:9" s="2" customFormat="1" ht="93.75" x14ac:dyDescent="0.25">
      <c r="A30" s="9" t="s">
        <v>108</v>
      </c>
      <c r="B30" s="19" t="s">
        <v>107</v>
      </c>
      <c r="C30" s="9" t="s">
        <v>101</v>
      </c>
      <c r="D30" s="11">
        <v>172.8</v>
      </c>
      <c r="E30" s="11">
        <v>3.14</v>
      </c>
      <c r="F30" s="11">
        <f t="shared" si="2"/>
        <v>542.59</v>
      </c>
    </row>
    <row r="31" spans="1:9" s="2" customFormat="1" ht="56.25" x14ac:dyDescent="0.25">
      <c r="A31" s="9" t="s">
        <v>134</v>
      </c>
      <c r="B31" s="19" t="s">
        <v>109</v>
      </c>
      <c r="C31" s="9" t="s">
        <v>101</v>
      </c>
      <c r="D31" s="11">
        <v>336</v>
      </c>
      <c r="E31" s="11">
        <v>16.260000000000002</v>
      </c>
      <c r="F31" s="11">
        <f t="shared" si="2"/>
        <v>5463.36</v>
      </c>
    </row>
    <row r="32" spans="1:9" s="2" customFormat="1" ht="112.5" x14ac:dyDescent="0.25">
      <c r="A32" s="9" t="s">
        <v>135</v>
      </c>
      <c r="B32" s="19" t="s">
        <v>110</v>
      </c>
      <c r="C32" s="9" t="s">
        <v>101</v>
      </c>
      <c r="D32" s="11">
        <v>38.4</v>
      </c>
      <c r="E32" s="11">
        <v>150.54</v>
      </c>
      <c r="F32" s="11">
        <f t="shared" si="2"/>
        <v>5780.73</v>
      </c>
    </row>
    <row r="33" spans="1:7" s="2" customFormat="1" ht="232.5" customHeight="1" x14ac:dyDescent="0.25">
      <c r="A33" s="9" t="s">
        <v>111</v>
      </c>
      <c r="B33" s="13" t="s">
        <v>112</v>
      </c>
      <c r="C33" s="9" t="s">
        <v>113</v>
      </c>
      <c r="D33" s="11">
        <v>864</v>
      </c>
      <c r="E33" s="11">
        <v>4</v>
      </c>
      <c r="F33" s="11">
        <f t="shared" ref="F33:F35" si="3">TRUNC(D33*E33,2)</f>
        <v>3456</v>
      </c>
    </row>
    <row r="34" spans="1:7" s="2" customFormat="1" ht="56.25" x14ac:dyDescent="0.25">
      <c r="A34" s="9" t="s">
        <v>114</v>
      </c>
      <c r="B34" s="13" t="s">
        <v>115</v>
      </c>
      <c r="C34" s="9" t="s">
        <v>101</v>
      </c>
      <c r="D34" s="11">
        <v>4032</v>
      </c>
      <c r="E34" s="11">
        <v>5.38</v>
      </c>
      <c r="F34" s="11">
        <f t="shared" si="3"/>
        <v>21692.16</v>
      </c>
    </row>
    <row r="35" spans="1:7" s="2" customFormat="1" ht="37.5" x14ac:dyDescent="0.25">
      <c r="A35" s="9" t="s">
        <v>136</v>
      </c>
      <c r="B35" s="13" t="s">
        <v>116</v>
      </c>
      <c r="C35" s="9" t="s">
        <v>101</v>
      </c>
      <c r="D35" s="11">
        <v>403.2</v>
      </c>
      <c r="E35" s="11">
        <v>0.44</v>
      </c>
      <c r="F35" s="11">
        <f t="shared" si="3"/>
        <v>177.4</v>
      </c>
    </row>
    <row r="36" spans="1:7" s="2" customFormat="1" ht="18.75" x14ac:dyDescent="0.3">
      <c r="A36" s="9"/>
      <c r="B36" s="10"/>
      <c r="C36" s="9"/>
      <c r="D36" s="8" t="s">
        <v>144</v>
      </c>
      <c r="E36" s="11"/>
      <c r="F36" s="12">
        <f>SUM(F29:F35)</f>
        <v>37454.909999999996</v>
      </c>
    </row>
    <row r="37" spans="1:7" s="2" customFormat="1" ht="18.75" x14ac:dyDescent="0.3">
      <c r="A37" s="7" t="s">
        <v>94</v>
      </c>
      <c r="B37" s="8" t="s">
        <v>95</v>
      </c>
      <c r="C37" s="7"/>
      <c r="D37" s="7"/>
      <c r="E37" s="7"/>
      <c r="F37" s="7"/>
      <c r="G37" s="1"/>
    </row>
    <row r="38" spans="1:7" s="2" customFormat="1" ht="93.75" x14ac:dyDescent="0.25">
      <c r="A38" s="9" t="s">
        <v>97</v>
      </c>
      <c r="B38" s="19" t="s">
        <v>96</v>
      </c>
      <c r="C38" s="9" t="s">
        <v>17</v>
      </c>
      <c r="D38" s="11">
        <v>1.66</v>
      </c>
      <c r="E38" s="11">
        <v>380.36</v>
      </c>
      <c r="F38" s="11">
        <f t="shared" ref="F38:F39" si="4">TRUNC(D38*E38,2)</f>
        <v>631.39</v>
      </c>
    </row>
    <row r="39" spans="1:7" s="2" customFormat="1" ht="120" customHeight="1" x14ac:dyDescent="0.25">
      <c r="A39" s="9" t="s">
        <v>105</v>
      </c>
      <c r="B39" s="19" t="s">
        <v>102</v>
      </c>
      <c r="C39" s="9" t="s">
        <v>103</v>
      </c>
      <c r="D39" s="11">
        <v>3.82</v>
      </c>
      <c r="E39" s="11">
        <v>1.6</v>
      </c>
      <c r="F39" s="11">
        <f t="shared" si="4"/>
        <v>6.11</v>
      </c>
    </row>
    <row r="40" spans="1:7" s="2" customFormat="1" ht="122.25" customHeight="1" x14ac:dyDescent="0.25">
      <c r="A40" s="9" t="s">
        <v>104</v>
      </c>
      <c r="B40" s="19" t="s">
        <v>102</v>
      </c>
      <c r="C40" s="9" t="s">
        <v>103</v>
      </c>
      <c r="D40" s="11">
        <v>3.82</v>
      </c>
      <c r="E40" s="11">
        <v>3.74</v>
      </c>
      <c r="F40" s="11">
        <f t="shared" ref="F40" si="5">TRUNC(D40*E40,2)</f>
        <v>14.28</v>
      </c>
    </row>
    <row r="41" spans="1:7" s="31" customFormat="1" ht="18.75" x14ac:dyDescent="0.3">
      <c r="A41" s="27"/>
      <c r="B41" s="28"/>
      <c r="C41" s="27"/>
      <c r="D41" s="29" t="s">
        <v>143</v>
      </c>
      <c r="E41" s="32"/>
      <c r="F41" s="30">
        <f>SUM(F38:F40)</f>
        <v>651.78</v>
      </c>
    </row>
    <row r="42" spans="1:7" s="2" customFormat="1" ht="18.75" x14ac:dyDescent="0.3">
      <c r="A42" s="7" t="s">
        <v>98</v>
      </c>
      <c r="B42" s="8" t="s">
        <v>99</v>
      </c>
      <c r="C42" s="7"/>
      <c r="D42" s="7"/>
      <c r="E42" s="7"/>
      <c r="F42" s="7"/>
      <c r="G42" s="1"/>
    </row>
    <row r="43" spans="1:7" s="2" customFormat="1" ht="75" x14ac:dyDescent="0.25">
      <c r="A43" s="9" t="s">
        <v>122</v>
      </c>
      <c r="B43" s="19" t="s">
        <v>100</v>
      </c>
      <c r="C43" s="9" t="s">
        <v>101</v>
      </c>
      <c r="D43" s="11">
        <v>33.24</v>
      </c>
      <c r="E43" s="11">
        <v>26.67</v>
      </c>
      <c r="F43" s="11">
        <f t="shared" ref="F43" si="6">TRUNC(D43*E43,2)</f>
        <v>886.51</v>
      </c>
    </row>
    <row r="44" spans="1:7" s="31" customFormat="1" ht="18.75" x14ac:dyDescent="0.3">
      <c r="A44" s="27"/>
      <c r="B44" s="28"/>
      <c r="C44" s="27"/>
      <c r="D44" s="29" t="s">
        <v>142</v>
      </c>
      <c r="E44" s="32"/>
      <c r="F44" s="30">
        <f>SUM(F43)</f>
        <v>886.51</v>
      </c>
    </row>
    <row r="45" spans="1:7" s="2" customFormat="1" ht="18.75" x14ac:dyDescent="0.3">
      <c r="A45" s="7" t="s">
        <v>39</v>
      </c>
      <c r="B45" s="14" t="s">
        <v>40</v>
      </c>
      <c r="C45" s="7"/>
      <c r="D45" s="7"/>
      <c r="E45" s="7"/>
      <c r="F45" s="7"/>
      <c r="G45" s="1"/>
    </row>
    <row r="46" spans="1:7" s="2" customFormat="1" ht="126" x14ac:dyDescent="0.25">
      <c r="A46" s="9" t="s">
        <v>59</v>
      </c>
      <c r="B46" s="17" t="s">
        <v>60</v>
      </c>
      <c r="C46" s="13" t="s">
        <v>51</v>
      </c>
      <c r="D46" s="11">
        <v>5</v>
      </c>
      <c r="E46" s="18">
        <v>247.07</v>
      </c>
      <c r="F46" s="11">
        <f t="shared" ref="F46:F52" si="7">TRUNC(D46*E46,2)</f>
        <v>1235.3499999999999</v>
      </c>
      <c r="G46" s="1"/>
    </row>
    <row r="47" spans="1:7" s="2" customFormat="1" ht="54" x14ac:dyDescent="0.25">
      <c r="A47" s="9" t="s">
        <v>43</v>
      </c>
      <c r="B47" s="17" t="s">
        <v>61</v>
      </c>
      <c r="C47" s="13" t="s">
        <v>51</v>
      </c>
      <c r="D47" s="11">
        <v>3</v>
      </c>
      <c r="E47" s="18">
        <v>30</v>
      </c>
      <c r="F47" s="11">
        <f t="shared" si="7"/>
        <v>90</v>
      </c>
      <c r="G47" s="1"/>
    </row>
    <row r="48" spans="1:7" s="2" customFormat="1" ht="95.25" customHeight="1" x14ac:dyDescent="0.25">
      <c r="A48" s="9" t="s">
        <v>44</v>
      </c>
      <c r="B48" s="17" t="s">
        <v>62</v>
      </c>
      <c r="C48" s="13" t="s">
        <v>47</v>
      </c>
      <c r="D48" s="11">
        <v>2049.3000000000002</v>
      </c>
      <c r="E48" s="18">
        <v>4.74</v>
      </c>
      <c r="F48" s="11">
        <f t="shared" si="7"/>
        <v>9713.68</v>
      </c>
      <c r="G48" s="1"/>
    </row>
    <row r="49" spans="1:7" s="2" customFormat="1" ht="72" x14ac:dyDescent="0.25">
      <c r="A49" s="9" t="s">
        <v>50</v>
      </c>
      <c r="B49" s="17" t="s">
        <v>63</v>
      </c>
      <c r="C49" s="13" t="s">
        <v>51</v>
      </c>
      <c r="D49" s="11">
        <v>3</v>
      </c>
      <c r="E49" s="18">
        <v>11.69</v>
      </c>
      <c r="F49" s="11">
        <f t="shared" si="7"/>
        <v>35.07</v>
      </c>
      <c r="G49" s="1"/>
    </row>
    <row r="50" spans="1:7" s="2" customFormat="1" ht="54" x14ac:dyDescent="0.25">
      <c r="A50" s="9" t="s">
        <v>64</v>
      </c>
      <c r="B50" s="17" t="s">
        <v>65</v>
      </c>
      <c r="C50" s="13" t="s">
        <v>51</v>
      </c>
      <c r="D50" s="11">
        <v>84</v>
      </c>
      <c r="E50" s="18">
        <v>18.22</v>
      </c>
      <c r="F50" s="11">
        <f t="shared" si="7"/>
        <v>1530.48</v>
      </c>
      <c r="G50" s="1"/>
    </row>
    <row r="51" spans="1:7" s="2" customFormat="1" ht="54" x14ac:dyDescent="0.25">
      <c r="A51" s="9" t="s">
        <v>66</v>
      </c>
      <c r="B51" s="17" t="s">
        <v>67</v>
      </c>
      <c r="C51" s="13" t="s">
        <v>51</v>
      </c>
      <c r="D51" s="11">
        <v>7</v>
      </c>
      <c r="E51" s="18">
        <v>18.52</v>
      </c>
      <c r="F51" s="11">
        <f t="shared" si="7"/>
        <v>129.63999999999999</v>
      </c>
      <c r="G51" s="1"/>
    </row>
    <row r="52" spans="1:7" s="2" customFormat="1" ht="54" x14ac:dyDescent="0.25">
      <c r="A52" s="9" t="s">
        <v>68</v>
      </c>
      <c r="B52" s="17" t="s">
        <v>69</v>
      </c>
      <c r="C52" s="13" t="s">
        <v>51</v>
      </c>
      <c r="D52" s="11">
        <v>3</v>
      </c>
      <c r="E52" s="18">
        <v>16.88</v>
      </c>
      <c r="F52" s="11">
        <f t="shared" si="7"/>
        <v>50.64</v>
      </c>
      <c r="G52" s="1"/>
    </row>
    <row r="53" spans="1:7" s="2" customFormat="1" ht="54" x14ac:dyDescent="0.25">
      <c r="A53" s="9" t="s">
        <v>70</v>
      </c>
      <c r="B53" s="17" t="s">
        <v>71</v>
      </c>
      <c r="C53" s="13" t="s">
        <v>51</v>
      </c>
      <c r="D53" s="11">
        <v>6</v>
      </c>
      <c r="E53" s="18">
        <v>16.88</v>
      </c>
      <c r="F53" s="11">
        <f t="shared" ref="F53:F67" si="8">TRUNC(D53*E53,2)</f>
        <v>101.28</v>
      </c>
      <c r="G53" s="1"/>
    </row>
    <row r="54" spans="1:7" s="2" customFormat="1" ht="54" x14ac:dyDescent="0.25">
      <c r="A54" s="9" t="s">
        <v>72</v>
      </c>
      <c r="B54" s="17" t="s">
        <v>73</v>
      </c>
      <c r="C54" s="13" t="s">
        <v>51</v>
      </c>
      <c r="D54" s="11">
        <v>2</v>
      </c>
      <c r="E54" s="18">
        <v>20.72</v>
      </c>
      <c r="F54" s="11">
        <f t="shared" si="8"/>
        <v>41.44</v>
      </c>
      <c r="G54" s="1"/>
    </row>
    <row r="55" spans="1:7" s="2" customFormat="1" ht="54" x14ac:dyDescent="0.25">
      <c r="A55" s="9" t="s">
        <v>74</v>
      </c>
      <c r="B55" s="17" t="s">
        <v>75</v>
      </c>
      <c r="C55" s="13" t="s">
        <v>51</v>
      </c>
      <c r="D55" s="11">
        <v>21</v>
      </c>
      <c r="E55" s="18">
        <v>21.78</v>
      </c>
      <c r="F55" s="11">
        <f t="shared" si="8"/>
        <v>457.38</v>
      </c>
      <c r="G55" s="1"/>
    </row>
    <row r="56" spans="1:7" s="2" customFormat="1" ht="90" x14ac:dyDescent="0.25">
      <c r="A56" s="9" t="s">
        <v>76</v>
      </c>
      <c r="B56" s="17" t="s">
        <v>77</v>
      </c>
      <c r="C56" s="13" t="s">
        <v>47</v>
      </c>
      <c r="D56" s="11">
        <v>432</v>
      </c>
      <c r="E56" s="18">
        <v>6.79</v>
      </c>
      <c r="F56" s="11">
        <f t="shared" si="8"/>
        <v>2933.28</v>
      </c>
      <c r="G56" s="1"/>
    </row>
    <row r="57" spans="1:7" s="2" customFormat="1" ht="54" x14ac:dyDescent="0.25">
      <c r="A57" s="9" t="s">
        <v>78</v>
      </c>
      <c r="B57" s="17" t="s">
        <v>79</v>
      </c>
      <c r="C57" s="13" t="s">
        <v>47</v>
      </c>
      <c r="D57" s="11">
        <v>155.1</v>
      </c>
      <c r="E57" s="18">
        <v>1.94</v>
      </c>
      <c r="F57" s="11">
        <f t="shared" si="8"/>
        <v>300.89</v>
      </c>
      <c r="G57" s="1"/>
    </row>
    <row r="58" spans="1:7" s="2" customFormat="1" ht="54" x14ac:dyDescent="0.25">
      <c r="A58" s="9" t="s">
        <v>80</v>
      </c>
      <c r="B58" s="17" t="s">
        <v>81</v>
      </c>
      <c r="C58" s="13" t="s">
        <v>47</v>
      </c>
      <c r="D58" s="11">
        <v>27.72</v>
      </c>
      <c r="E58" s="18">
        <v>2.09</v>
      </c>
      <c r="F58" s="11">
        <f t="shared" si="8"/>
        <v>57.93</v>
      </c>
      <c r="G58" s="1"/>
    </row>
    <row r="59" spans="1:7" s="2" customFormat="1" ht="252" x14ac:dyDescent="0.25">
      <c r="A59" s="23" t="s">
        <v>137</v>
      </c>
      <c r="B59" s="17" t="s">
        <v>185</v>
      </c>
      <c r="C59" s="13" t="s">
        <v>51</v>
      </c>
      <c r="D59" s="11">
        <v>402</v>
      </c>
      <c r="E59" s="20">
        <v>79.3</v>
      </c>
      <c r="F59" s="11">
        <f t="shared" si="8"/>
        <v>31878.6</v>
      </c>
      <c r="G59" s="1"/>
    </row>
    <row r="60" spans="1:7" s="31" customFormat="1" ht="18.75" x14ac:dyDescent="0.3">
      <c r="A60" s="28"/>
      <c r="B60" s="33"/>
      <c r="C60" s="34"/>
      <c r="D60" s="29" t="s">
        <v>141</v>
      </c>
      <c r="E60" s="35"/>
      <c r="F60" s="30">
        <f>SUM(F46:F59)</f>
        <v>48555.66</v>
      </c>
      <c r="G60" s="36"/>
    </row>
    <row r="61" spans="1:7" s="2" customFormat="1" ht="18.75" x14ac:dyDescent="0.3">
      <c r="A61" s="7" t="s">
        <v>48</v>
      </c>
      <c r="B61" s="14" t="s">
        <v>49</v>
      </c>
      <c r="C61" s="7"/>
      <c r="D61" s="7"/>
      <c r="E61" s="7"/>
      <c r="F61" s="12"/>
      <c r="G61" s="1"/>
    </row>
    <row r="62" spans="1:7" s="2" customFormat="1" ht="37.5" x14ac:dyDescent="0.25">
      <c r="A62" s="9" t="s">
        <v>45</v>
      </c>
      <c r="B62" s="16" t="s">
        <v>46</v>
      </c>
      <c r="C62" s="9" t="s">
        <v>47</v>
      </c>
      <c r="D62" s="11">
        <v>268</v>
      </c>
      <c r="E62" s="11">
        <v>2.31</v>
      </c>
      <c r="F62" s="11">
        <f t="shared" si="8"/>
        <v>619.08000000000004</v>
      </c>
    </row>
    <row r="63" spans="1:7" s="2" customFormat="1" ht="165" customHeight="1" x14ac:dyDescent="0.25">
      <c r="A63" s="22" t="s">
        <v>84</v>
      </c>
      <c r="B63" s="13" t="s">
        <v>85</v>
      </c>
      <c r="C63" s="9" t="s">
        <v>51</v>
      </c>
      <c r="D63" s="11">
        <v>3</v>
      </c>
      <c r="E63" s="24">
        <v>29.07</v>
      </c>
      <c r="F63" s="11">
        <f t="shared" si="8"/>
        <v>87.21</v>
      </c>
    </row>
    <row r="64" spans="1:7" s="2" customFormat="1" ht="56.25" x14ac:dyDescent="0.25">
      <c r="A64" s="9" t="s">
        <v>87</v>
      </c>
      <c r="B64" s="13" t="s">
        <v>86</v>
      </c>
      <c r="C64" s="9" t="s">
        <v>51</v>
      </c>
      <c r="D64" s="11">
        <v>41</v>
      </c>
      <c r="E64" s="24">
        <v>1411.21</v>
      </c>
      <c r="F64" s="11">
        <f t="shared" si="8"/>
        <v>57859.61</v>
      </c>
    </row>
    <row r="65" spans="1:8" s="2" customFormat="1" ht="56.25" x14ac:dyDescent="0.25">
      <c r="A65" s="9" t="s">
        <v>89</v>
      </c>
      <c r="B65" s="13" t="s">
        <v>88</v>
      </c>
      <c r="C65" s="9" t="s">
        <v>51</v>
      </c>
      <c r="D65" s="11">
        <v>17</v>
      </c>
      <c r="E65" s="24">
        <v>1384.7</v>
      </c>
      <c r="F65" s="11">
        <f t="shared" si="8"/>
        <v>23539.9</v>
      </c>
    </row>
    <row r="66" spans="1:8" s="2" customFormat="1" ht="56.25" x14ac:dyDescent="0.25">
      <c r="A66" s="9" t="s">
        <v>90</v>
      </c>
      <c r="B66" s="13" t="s">
        <v>91</v>
      </c>
      <c r="C66" s="9" t="s">
        <v>51</v>
      </c>
      <c r="D66" s="11">
        <v>96</v>
      </c>
      <c r="E66" s="24">
        <v>1177.0999999999999</v>
      </c>
      <c r="F66" s="11">
        <f t="shared" si="8"/>
        <v>113001.60000000001</v>
      </c>
    </row>
    <row r="67" spans="1:8" s="2" customFormat="1" ht="37.5" x14ac:dyDescent="0.25">
      <c r="A67" s="9" t="s">
        <v>93</v>
      </c>
      <c r="B67" s="13" t="s">
        <v>92</v>
      </c>
      <c r="C67" s="9" t="s">
        <v>51</v>
      </c>
      <c r="D67" s="11">
        <v>154</v>
      </c>
      <c r="E67" s="24">
        <v>75.11</v>
      </c>
      <c r="F67" s="11">
        <f t="shared" si="8"/>
        <v>11566.94</v>
      </c>
    </row>
    <row r="68" spans="1:8" s="31" customFormat="1" ht="18.75" x14ac:dyDescent="0.3">
      <c r="D68" s="29" t="s">
        <v>140</v>
      </c>
      <c r="F68" s="30">
        <f>SUM(F62:F67)</f>
        <v>206674.34000000003</v>
      </c>
    </row>
    <row r="69" spans="1:8" ht="18.75" x14ac:dyDescent="0.3">
      <c r="D69" s="14" t="s">
        <v>123</v>
      </c>
      <c r="F69" s="15">
        <f>F11+F14+F19+F27+F36+F41+F44+F60+F68</f>
        <v>322786.40000000002</v>
      </c>
      <c r="H69" s="21"/>
    </row>
    <row r="70" spans="1:8" ht="18.75" x14ac:dyDescent="0.3">
      <c r="D70" s="14" t="s">
        <v>124</v>
      </c>
      <c r="F70" s="15">
        <f>F69*0.2592</f>
        <v>83666.234880000004</v>
      </c>
    </row>
    <row r="71" spans="1:8" ht="18.75" x14ac:dyDescent="0.3">
      <c r="D71" s="14" t="s">
        <v>125</v>
      </c>
      <c r="F71" s="15">
        <f>SUM(F69:F70)</f>
        <v>406452.63488000003</v>
      </c>
    </row>
  </sheetData>
  <pageMargins left="0.39370078740157483" right="0.39370078740157483" top="1.5748031496062993" bottom="0.78740157480314965" header="0.39370078740157483" footer="0.59055118110236227"/>
  <pageSetup paperSize="9" scale="55" fitToHeight="100" orientation="portrait" r:id="rId1"/>
  <headerFooter>
    <oddHeader>&amp;L&amp;G&amp;C&amp;20Prefeitura Municipal de Petrópolis
&amp;12SECRETARIA DE OBRAS HABITAÇÃO E REGULARIZAÇÃO FUNDIÁRIA
&amp;12PETRÓPOLIS - RJ - BRASIL - 25.680-276
&amp;10Tel(s) 24 2233-8172 24 2233-8172
29.138.344/0001-43 InscE ISENTO
sob@petropolis.rj.gov.br&amp;R&amp;8&amp;D &amp;T
&amp;P de &amp;N</oddHeader>
    <oddFooter>&amp;L&amp;8&amp;G Consultoria e Desenvolvimento (21) 99978-5119 www.eroveda.eti.br</oddFooter>
  </headerFooter>
  <rowBreaks count="3" manualBreakCount="3">
    <brk id="27" max="5" man="1"/>
    <brk id="44" max="5" man="1"/>
    <brk id="60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71"/>
  <sheetViews>
    <sheetView view="pageBreakPreview" topLeftCell="A67" zoomScale="70" zoomScaleNormal="70" zoomScaleSheetLayoutView="70" workbookViewId="0">
      <selection activeCell="E10" sqref="E10"/>
    </sheetView>
  </sheetViews>
  <sheetFormatPr defaultRowHeight="15" x14ac:dyDescent="0.25"/>
  <cols>
    <col min="1" max="1" width="19.42578125" style="2" customWidth="1"/>
    <col min="2" max="2" width="57.5703125" style="2" customWidth="1"/>
    <col min="3" max="3" width="11.140625" style="2" customWidth="1"/>
    <col min="4" max="4" width="17.42578125" style="2" customWidth="1"/>
    <col min="5" max="5" width="18.85546875" style="2" customWidth="1"/>
    <col min="6" max="6" width="18.140625" style="2" customWidth="1"/>
    <col min="7" max="7" width="11.140625" style="2" bestFit="1" customWidth="1"/>
    <col min="8" max="8" width="14.85546875" style="2" bestFit="1" customWidth="1"/>
    <col min="9" max="9" width="10.7109375" style="2" bestFit="1" customWidth="1"/>
    <col min="10" max="16384" width="9.140625" style="2"/>
  </cols>
  <sheetData>
    <row r="1" spans="1:7" ht="18.75" x14ac:dyDescent="0.3">
      <c r="A1" s="4" t="s">
        <v>0</v>
      </c>
      <c r="B1" s="5" t="s">
        <v>1</v>
      </c>
      <c r="C1" s="5"/>
      <c r="D1" s="3"/>
      <c r="E1" s="3"/>
      <c r="F1" s="3"/>
    </row>
    <row r="2" spans="1:7" ht="18.75" x14ac:dyDescent="0.3">
      <c r="A2" s="4" t="s">
        <v>52</v>
      </c>
      <c r="B2" s="6" t="s">
        <v>117</v>
      </c>
      <c r="D2" s="3"/>
      <c r="E2" s="6" t="s">
        <v>132</v>
      </c>
      <c r="F2" s="3"/>
    </row>
    <row r="3" spans="1:7" ht="18.75" x14ac:dyDescent="0.3">
      <c r="A3" s="4" t="s">
        <v>2</v>
      </c>
      <c r="B3" s="5" t="s">
        <v>3</v>
      </c>
      <c r="C3" s="3"/>
      <c r="D3" s="3"/>
      <c r="E3" s="3"/>
      <c r="F3" s="3"/>
    </row>
    <row r="4" spans="1:7" ht="56.25" x14ac:dyDescent="0.3">
      <c r="A4" s="4" t="s">
        <v>4</v>
      </c>
      <c r="B4" s="5" t="s">
        <v>53</v>
      </c>
      <c r="C4" s="3"/>
      <c r="D4" s="3"/>
      <c r="E4" s="3"/>
      <c r="F4" s="3"/>
    </row>
    <row r="5" spans="1:7" ht="18.75" x14ac:dyDescent="0.3">
      <c r="A5" s="3"/>
      <c r="B5" s="3"/>
      <c r="C5" s="3"/>
      <c r="D5" s="3"/>
      <c r="E5" s="25" t="s">
        <v>147</v>
      </c>
      <c r="F5" s="3"/>
    </row>
    <row r="6" spans="1:7" ht="18.75" x14ac:dyDescent="0.3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1"/>
    </row>
    <row r="7" spans="1:7" ht="18.75" x14ac:dyDescent="0.3">
      <c r="A7" s="7" t="s">
        <v>31</v>
      </c>
      <c r="B7" s="8" t="s">
        <v>32</v>
      </c>
      <c r="C7" s="7"/>
      <c r="D7" s="7"/>
      <c r="E7" s="7"/>
      <c r="F7" s="7"/>
      <c r="G7" s="1"/>
    </row>
    <row r="8" spans="1:7" ht="112.5" x14ac:dyDescent="0.25">
      <c r="A8" s="9" t="s">
        <v>148</v>
      </c>
      <c r="B8" s="19" t="s">
        <v>119</v>
      </c>
      <c r="C8" s="9" t="s">
        <v>47</v>
      </c>
      <c r="D8" s="11">
        <v>6.15</v>
      </c>
      <c r="E8" s="11">
        <v>559.14</v>
      </c>
      <c r="F8" s="11">
        <f>TRUNC(D8*E8,2)</f>
        <v>3438.71</v>
      </c>
      <c r="G8" s="1"/>
    </row>
    <row r="9" spans="1:7" ht="56.25" x14ac:dyDescent="0.25">
      <c r="A9" s="9" t="s">
        <v>149</v>
      </c>
      <c r="B9" s="19" t="s">
        <v>121</v>
      </c>
      <c r="C9" s="9" t="s">
        <v>14</v>
      </c>
      <c r="D9" s="11">
        <v>1</v>
      </c>
      <c r="E9" s="11">
        <v>9698.07</v>
      </c>
      <c r="F9" s="11">
        <f>TRUNC(D9*E9,2)</f>
        <v>9698.07</v>
      </c>
      <c r="G9" s="1"/>
    </row>
    <row r="10" spans="1:7" ht="18.75" x14ac:dyDescent="0.25">
      <c r="A10" s="9" t="s">
        <v>12</v>
      </c>
      <c r="B10" s="19" t="s">
        <v>13</v>
      </c>
      <c r="C10" s="9" t="s">
        <v>14</v>
      </c>
      <c r="D10" s="11">
        <v>1</v>
      </c>
      <c r="E10" s="24">
        <v>14685.119999999999</v>
      </c>
      <c r="F10" s="11">
        <f>TRUNC(D10*E10,2)</f>
        <v>14685.12</v>
      </c>
    </row>
    <row r="11" spans="1:7" ht="18.75" x14ac:dyDescent="0.3">
      <c r="A11" s="9"/>
      <c r="B11" s="19"/>
      <c r="C11" s="9"/>
      <c r="D11" s="8" t="s">
        <v>138</v>
      </c>
      <c r="E11" s="8"/>
      <c r="F11" s="12">
        <f>SUM(F8:F10)</f>
        <v>27821.9</v>
      </c>
    </row>
    <row r="12" spans="1:7" ht="18.75" x14ac:dyDescent="0.3">
      <c r="A12" s="7" t="s">
        <v>127</v>
      </c>
      <c r="B12" s="8" t="s">
        <v>128</v>
      </c>
      <c r="C12" s="7"/>
      <c r="D12" s="7"/>
      <c r="E12" s="7"/>
      <c r="F12" s="7"/>
      <c r="G12" s="1"/>
    </row>
    <row r="13" spans="1:7" ht="93.75" x14ac:dyDescent="0.25">
      <c r="A13" s="9" t="s">
        <v>150</v>
      </c>
      <c r="B13" s="19" t="s">
        <v>130</v>
      </c>
      <c r="C13" s="9" t="s">
        <v>131</v>
      </c>
      <c r="D13" s="11">
        <v>8</v>
      </c>
      <c r="E13" s="11">
        <v>183.22</v>
      </c>
      <c r="F13" s="11">
        <f>TRUNC(D13*E13,2)</f>
        <v>1465.76</v>
      </c>
    </row>
    <row r="14" spans="1:7" ht="18.75" x14ac:dyDescent="0.3">
      <c r="A14" s="9"/>
      <c r="B14" s="19"/>
      <c r="C14" s="9"/>
      <c r="D14" s="8" t="s">
        <v>139</v>
      </c>
      <c r="E14" s="8"/>
      <c r="F14" s="12">
        <f>SUM(F13)</f>
        <v>1465.76</v>
      </c>
    </row>
    <row r="15" spans="1:7" ht="18.75" x14ac:dyDescent="0.3">
      <c r="A15" s="7" t="s">
        <v>33</v>
      </c>
      <c r="B15" s="8" t="s">
        <v>34</v>
      </c>
      <c r="C15" s="7"/>
      <c r="D15" s="7"/>
      <c r="E15" s="7"/>
      <c r="F15" s="7"/>
      <c r="G15" s="1"/>
    </row>
    <row r="16" spans="1:7" ht="75" x14ac:dyDescent="0.25">
      <c r="A16" s="9" t="s">
        <v>151</v>
      </c>
      <c r="B16" s="19" t="s">
        <v>16</v>
      </c>
      <c r="C16" s="9" t="s">
        <v>17</v>
      </c>
      <c r="D16" s="11">
        <v>14.92</v>
      </c>
      <c r="E16" s="11">
        <v>52.84</v>
      </c>
      <c r="F16" s="11">
        <f>TRUNC(D16*E16,2)</f>
        <v>788.37</v>
      </c>
    </row>
    <row r="17" spans="1:9" ht="56.25" x14ac:dyDescent="0.25">
      <c r="A17" s="9" t="s">
        <v>152</v>
      </c>
      <c r="B17" s="19" t="s">
        <v>19</v>
      </c>
      <c r="C17" s="9" t="s">
        <v>17</v>
      </c>
      <c r="D17" s="11">
        <v>0.9</v>
      </c>
      <c r="E17" s="11">
        <v>32.630000000000003</v>
      </c>
      <c r="F17" s="11">
        <f t="shared" ref="F17:F18" si="0">TRUNC(D17*E17,2)</f>
        <v>29.36</v>
      </c>
    </row>
    <row r="18" spans="1:9" ht="37.5" x14ac:dyDescent="0.25">
      <c r="A18" s="9" t="s">
        <v>153</v>
      </c>
      <c r="B18" s="19" t="s">
        <v>42</v>
      </c>
      <c r="C18" s="9" t="s">
        <v>17</v>
      </c>
      <c r="D18" s="11">
        <v>9.9700000000000006</v>
      </c>
      <c r="E18" s="11">
        <v>88.77</v>
      </c>
      <c r="F18" s="11">
        <f t="shared" si="0"/>
        <v>885.03</v>
      </c>
    </row>
    <row r="19" spans="1:9" ht="18.75" x14ac:dyDescent="0.3">
      <c r="A19" s="9"/>
      <c r="B19" s="19"/>
      <c r="C19" s="9"/>
      <c r="D19" s="8" t="s">
        <v>146</v>
      </c>
      <c r="E19" s="11"/>
      <c r="F19" s="12">
        <f>SUM(F16:F18)</f>
        <v>1702.76</v>
      </c>
    </row>
    <row r="20" spans="1:9" ht="18.75" x14ac:dyDescent="0.3">
      <c r="A20" s="7" t="s">
        <v>35</v>
      </c>
      <c r="B20" s="8" t="s">
        <v>36</v>
      </c>
      <c r="C20" s="7"/>
      <c r="D20" s="7"/>
      <c r="E20" s="7"/>
      <c r="F20" s="7"/>
      <c r="G20" s="1"/>
    </row>
    <row r="21" spans="1:9" ht="112.5" x14ac:dyDescent="0.25">
      <c r="A21" s="9" t="s">
        <v>154</v>
      </c>
      <c r="B21" s="19" t="s">
        <v>21</v>
      </c>
      <c r="C21" s="9" t="s">
        <v>22</v>
      </c>
      <c r="D21" s="11">
        <v>458.44</v>
      </c>
      <c r="E21" s="11">
        <v>0.83</v>
      </c>
      <c r="F21" s="11">
        <f t="shared" ref="F21:F26" si="1">TRUNC(D21*E21,2)</f>
        <v>380.5</v>
      </c>
      <c r="H21" s="11"/>
    </row>
    <row r="22" spans="1:9" ht="131.25" x14ac:dyDescent="0.25">
      <c r="A22" s="9" t="s">
        <v>155</v>
      </c>
      <c r="B22" s="13" t="s">
        <v>54</v>
      </c>
      <c r="C22" s="9" t="s">
        <v>22</v>
      </c>
      <c r="D22" s="11">
        <v>10.86</v>
      </c>
      <c r="E22" s="11">
        <v>29.76</v>
      </c>
      <c r="F22" s="11">
        <f t="shared" si="1"/>
        <v>323.19</v>
      </c>
      <c r="I22" s="21"/>
    </row>
    <row r="23" spans="1:9" ht="75" x14ac:dyDescent="0.25">
      <c r="A23" s="22" t="s">
        <v>156</v>
      </c>
      <c r="B23" s="23" t="s">
        <v>55</v>
      </c>
      <c r="C23" s="22" t="s">
        <v>56</v>
      </c>
      <c r="D23" s="24">
        <v>0.28000000000000003</v>
      </c>
      <c r="E23" s="24">
        <v>1.49</v>
      </c>
      <c r="F23" s="24">
        <f t="shared" si="1"/>
        <v>0.41</v>
      </c>
    </row>
    <row r="24" spans="1:9" ht="56.25" x14ac:dyDescent="0.25">
      <c r="A24" s="22" t="s">
        <v>157</v>
      </c>
      <c r="B24" s="23" t="s">
        <v>57</v>
      </c>
      <c r="C24" s="22" t="s">
        <v>58</v>
      </c>
      <c r="D24" s="24">
        <v>0.03</v>
      </c>
      <c r="E24" s="24">
        <v>41.75</v>
      </c>
      <c r="F24" s="24">
        <f t="shared" si="1"/>
        <v>1.25</v>
      </c>
    </row>
    <row r="25" spans="1:9" ht="75" x14ac:dyDescent="0.25">
      <c r="A25" s="22" t="s">
        <v>158</v>
      </c>
      <c r="B25" s="23" t="s">
        <v>25</v>
      </c>
      <c r="C25" s="22" t="s">
        <v>26</v>
      </c>
      <c r="D25" s="24">
        <v>432</v>
      </c>
      <c r="E25" s="24">
        <v>0.12</v>
      </c>
      <c r="F25" s="24">
        <f t="shared" si="1"/>
        <v>51.84</v>
      </c>
    </row>
    <row r="26" spans="1:9" ht="56.25" x14ac:dyDescent="0.25">
      <c r="A26" s="22" t="s">
        <v>159</v>
      </c>
      <c r="B26" s="23" t="s">
        <v>28</v>
      </c>
      <c r="C26" s="22" t="s">
        <v>11</v>
      </c>
      <c r="D26" s="24">
        <v>288</v>
      </c>
      <c r="E26" s="24">
        <v>0.7</v>
      </c>
      <c r="F26" s="24">
        <f t="shared" si="1"/>
        <v>201.6</v>
      </c>
    </row>
    <row r="27" spans="1:9" ht="18.75" x14ac:dyDescent="0.3">
      <c r="A27" s="9"/>
      <c r="B27" s="19"/>
      <c r="C27" s="9"/>
      <c r="D27" s="8" t="s">
        <v>145</v>
      </c>
      <c r="E27" s="11"/>
      <c r="F27" s="12">
        <f>SUM(F21:F26)</f>
        <v>958.79000000000008</v>
      </c>
    </row>
    <row r="28" spans="1:9" ht="18.75" x14ac:dyDescent="0.3">
      <c r="A28" s="7" t="s">
        <v>37</v>
      </c>
      <c r="B28" s="8" t="s">
        <v>38</v>
      </c>
      <c r="C28" s="7"/>
      <c r="D28" s="7"/>
      <c r="E28" s="7"/>
      <c r="F28" s="7"/>
      <c r="G28" s="1"/>
    </row>
    <row r="29" spans="1:9" ht="75" x14ac:dyDescent="0.25">
      <c r="A29" s="9" t="s">
        <v>160</v>
      </c>
      <c r="B29" s="19" t="s">
        <v>30</v>
      </c>
      <c r="C29" s="9" t="s">
        <v>17</v>
      </c>
      <c r="D29" s="11">
        <v>1.66</v>
      </c>
      <c r="E29" s="11">
        <v>225.95</v>
      </c>
      <c r="F29" s="11">
        <f t="shared" ref="F29:F35" si="2">TRUNC(D29*E29,2)</f>
        <v>375.07</v>
      </c>
    </row>
    <row r="30" spans="1:9" ht="93.75" x14ac:dyDescent="0.25">
      <c r="A30" s="9" t="s">
        <v>161</v>
      </c>
      <c r="B30" s="19" t="s">
        <v>107</v>
      </c>
      <c r="C30" s="9" t="s">
        <v>101</v>
      </c>
      <c r="D30" s="11">
        <v>172.8</v>
      </c>
      <c r="E30" s="11">
        <v>3.14</v>
      </c>
      <c r="F30" s="11">
        <f t="shared" si="2"/>
        <v>542.59</v>
      </c>
    </row>
    <row r="31" spans="1:9" ht="56.25" x14ac:dyDescent="0.25">
      <c r="A31" s="9" t="s">
        <v>162</v>
      </c>
      <c r="B31" s="19" t="s">
        <v>109</v>
      </c>
      <c r="C31" s="9" t="s">
        <v>101</v>
      </c>
      <c r="D31" s="11">
        <v>336</v>
      </c>
      <c r="E31" s="11">
        <v>17.809999999999999</v>
      </c>
      <c r="F31" s="11">
        <f t="shared" si="2"/>
        <v>5984.16</v>
      </c>
    </row>
    <row r="32" spans="1:9" ht="112.5" x14ac:dyDescent="0.25">
      <c r="A32" s="9" t="s">
        <v>163</v>
      </c>
      <c r="B32" s="19" t="s">
        <v>110</v>
      </c>
      <c r="C32" s="9" t="s">
        <v>101</v>
      </c>
      <c r="D32" s="11">
        <v>38.4</v>
      </c>
      <c r="E32" s="11">
        <v>163.63</v>
      </c>
      <c r="F32" s="11">
        <f t="shared" si="2"/>
        <v>6283.39</v>
      </c>
    </row>
    <row r="33" spans="1:7" ht="232.5" customHeight="1" x14ac:dyDescent="0.25">
      <c r="A33" s="9" t="s">
        <v>164</v>
      </c>
      <c r="B33" s="13" t="s">
        <v>112</v>
      </c>
      <c r="C33" s="9" t="s">
        <v>113</v>
      </c>
      <c r="D33" s="11">
        <v>864</v>
      </c>
      <c r="E33" s="11">
        <v>4</v>
      </c>
      <c r="F33" s="11">
        <f t="shared" si="2"/>
        <v>3456</v>
      </c>
    </row>
    <row r="34" spans="1:7" ht="56.25" x14ac:dyDescent="0.25">
      <c r="A34" s="9" t="s">
        <v>165</v>
      </c>
      <c r="B34" s="13" t="s">
        <v>115</v>
      </c>
      <c r="C34" s="9" t="s">
        <v>101</v>
      </c>
      <c r="D34" s="11">
        <v>4032</v>
      </c>
      <c r="E34" s="11">
        <v>6.21</v>
      </c>
      <c r="F34" s="11">
        <f t="shared" si="2"/>
        <v>25038.720000000001</v>
      </c>
    </row>
    <row r="35" spans="1:7" ht="37.5" x14ac:dyDescent="0.25">
      <c r="A35" s="9" t="s">
        <v>166</v>
      </c>
      <c r="B35" s="13" t="s">
        <v>116</v>
      </c>
      <c r="C35" s="9" t="s">
        <v>101</v>
      </c>
      <c r="D35" s="11">
        <v>403.2</v>
      </c>
      <c r="E35" s="11">
        <v>0.51</v>
      </c>
      <c r="F35" s="11">
        <f t="shared" si="2"/>
        <v>205.63</v>
      </c>
    </row>
    <row r="36" spans="1:7" ht="18.75" x14ac:dyDescent="0.3">
      <c r="A36" s="9"/>
      <c r="B36" s="19"/>
      <c r="C36" s="9"/>
      <c r="D36" s="8" t="s">
        <v>144</v>
      </c>
      <c r="E36" s="11"/>
      <c r="F36" s="12">
        <f>SUM(F29:F35)</f>
        <v>41885.56</v>
      </c>
    </row>
    <row r="37" spans="1:7" ht="18.75" x14ac:dyDescent="0.3">
      <c r="A37" s="7" t="s">
        <v>94</v>
      </c>
      <c r="B37" s="8" t="s">
        <v>95</v>
      </c>
      <c r="C37" s="7"/>
      <c r="D37" s="7"/>
      <c r="E37" s="7"/>
      <c r="F37" s="7"/>
      <c r="G37" s="1"/>
    </row>
    <row r="38" spans="1:7" ht="93.75" x14ac:dyDescent="0.25">
      <c r="A38" s="9" t="s">
        <v>167</v>
      </c>
      <c r="B38" s="19" t="s">
        <v>96</v>
      </c>
      <c r="C38" s="9" t="s">
        <v>17</v>
      </c>
      <c r="D38" s="11">
        <v>1.66</v>
      </c>
      <c r="E38" s="11">
        <v>403.69</v>
      </c>
      <c r="F38" s="11">
        <f t="shared" ref="F38:F40" si="3">TRUNC(D38*E38,2)</f>
        <v>670.12</v>
      </c>
    </row>
    <row r="39" spans="1:7" ht="120" customHeight="1" x14ac:dyDescent="0.25">
      <c r="A39" s="9" t="s">
        <v>168</v>
      </c>
      <c r="B39" s="19" t="s">
        <v>102</v>
      </c>
      <c r="C39" s="9" t="s">
        <v>103</v>
      </c>
      <c r="D39" s="11">
        <v>3.82</v>
      </c>
      <c r="E39" s="11">
        <v>1.84</v>
      </c>
      <c r="F39" s="11">
        <f t="shared" si="3"/>
        <v>7.02</v>
      </c>
    </row>
    <row r="40" spans="1:7" ht="122.25" customHeight="1" x14ac:dyDescent="0.25">
      <c r="A40" s="9" t="s">
        <v>169</v>
      </c>
      <c r="B40" s="19" t="s">
        <v>102</v>
      </c>
      <c r="C40" s="9" t="s">
        <v>103</v>
      </c>
      <c r="D40" s="11">
        <v>3.82</v>
      </c>
      <c r="E40" s="11">
        <v>3.74</v>
      </c>
      <c r="F40" s="11">
        <f t="shared" si="3"/>
        <v>14.28</v>
      </c>
    </row>
    <row r="41" spans="1:7" ht="18.75" x14ac:dyDescent="0.3">
      <c r="A41" s="9"/>
      <c r="B41" s="19"/>
      <c r="C41" s="9"/>
      <c r="D41" s="8" t="s">
        <v>143</v>
      </c>
      <c r="E41" s="11"/>
      <c r="F41" s="12">
        <f>SUM(F38:F40)</f>
        <v>691.42</v>
      </c>
    </row>
    <row r="42" spans="1:7" ht="18.75" x14ac:dyDescent="0.3">
      <c r="A42" s="7" t="s">
        <v>98</v>
      </c>
      <c r="B42" s="8" t="s">
        <v>99</v>
      </c>
      <c r="C42" s="7"/>
      <c r="D42" s="7"/>
      <c r="E42" s="7"/>
      <c r="F42" s="7"/>
      <c r="G42" s="1"/>
    </row>
    <row r="43" spans="1:7" ht="75" x14ac:dyDescent="0.25">
      <c r="A43" s="9" t="s">
        <v>170</v>
      </c>
      <c r="B43" s="19" t="s">
        <v>100</v>
      </c>
      <c r="C43" s="9" t="s">
        <v>101</v>
      </c>
      <c r="D43" s="11">
        <v>33.24</v>
      </c>
      <c r="E43" s="11">
        <v>30.26</v>
      </c>
      <c r="F43" s="11">
        <f t="shared" ref="F43" si="4">TRUNC(D43*E43,2)</f>
        <v>1005.84</v>
      </c>
    </row>
    <row r="44" spans="1:7" ht="18.75" x14ac:dyDescent="0.3">
      <c r="A44" s="9"/>
      <c r="B44" s="19"/>
      <c r="C44" s="9"/>
      <c r="D44" s="8" t="s">
        <v>142</v>
      </c>
      <c r="E44" s="11"/>
      <c r="F44" s="12">
        <f>SUM(F43)</f>
        <v>1005.84</v>
      </c>
    </row>
    <row r="45" spans="1:7" ht="18.75" x14ac:dyDescent="0.3">
      <c r="A45" s="7" t="s">
        <v>39</v>
      </c>
      <c r="B45" s="14" t="s">
        <v>40</v>
      </c>
      <c r="C45" s="7"/>
      <c r="D45" s="7"/>
      <c r="E45" s="7"/>
      <c r="F45" s="7"/>
      <c r="G45" s="1"/>
    </row>
    <row r="46" spans="1:7" ht="126" x14ac:dyDescent="0.25">
      <c r="A46" s="9" t="s">
        <v>171</v>
      </c>
      <c r="B46" s="17" t="s">
        <v>60</v>
      </c>
      <c r="C46" s="13" t="s">
        <v>51</v>
      </c>
      <c r="D46" s="11">
        <v>5</v>
      </c>
      <c r="E46" s="18">
        <v>272.74</v>
      </c>
      <c r="F46" s="11">
        <f t="shared" ref="F46:F67" si="5">TRUNC(D46*E46,2)</f>
        <v>1363.7</v>
      </c>
      <c r="G46" s="1"/>
    </row>
    <row r="47" spans="1:7" ht="54" x14ac:dyDescent="0.25">
      <c r="A47" s="9" t="s">
        <v>172</v>
      </c>
      <c r="B47" s="17" t="s">
        <v>61</v>
      </c>
      <c r="C47" s="13" t="s">
        <v>51</v>
      </c>
      <c r="D47" s="11">
        <v>3</v>
      </c>
      <c r="E47" s="18">
        <v>30.68</v>
      </c>
      <c r="F47" s="11">
        <f t="shared" si="5"/>
        <v>92.04</v>
      </c>
      <c r="G47" s="1"/>
    </row>
    <row r="48" spans="1:7" ht="95.25" customHeight="1" x14ac:dyDescent="0.25">
      <c r="A48" s="9" t="s">
        <v>173</v>
      </c>
      <c r="B48" s="17" t="s">
        <v>62</v>
      </c>
      <c r="C48" s="13" t="s">
        <v>47</v>
      </c>
      <c r="D48" s="11">
        <v>2049.3000000000002</v>
      </c>
      <c r="E48" s="18">
        <v>5.09</v>
      </c>
      <c r="F48" s="11">
        <f t="shared" si="5"/>
        <v>10430.93</v>
      </c>
      <c r="G48" s="1"/>
    </row>
    <row r="49" spans="1:7" ht="72" x14ac:dyDescent="0.25">
      <c r="A49" s="9" t="s">
        <v>174</v>
      </c>
      <c r="B49" s="17" t="s">
        <v>63</v>
      </c>
      <c r="C49" s="13" t="s">
        <v>51</v>
      </c>
      <c r="D49" s="11">
        <v>3</v>
      </c>
      <c r="E49" s="18">
        <v>12.92</v>
      </c>
      <c r="F49" s="11">
        <f t="shared" si="5"/>
        <v>38.76</v>
      </c>
      <c r="G49" s="1"/>
    </row>
    <row r="50" spans="1:7" ht="54" x14ac:dyDescent="0.25">
      <c r="A50" s="9" t="s">
        <v>175</v>
      </c>
      <c r="B50" s="17" t="s">
        <v>65</v>
      </c>
      <c r="C50" s="13" t="s">
        <v>51</v>
      </c>
      <c r="D50" s="11">
        <v>84</v>
      </c>
      <c r="E50" s="18">
        <v>19.079999999999998</v>
      </c>
      <c r="F50" s="11">
        <f t="shared" si="5"/>
        <v>1602.72</v>
      </c>
      <c r="G50" s="1"/>
    </row>
    <row r="51" spans="1:7" ht="54" x14ac:dyDescent="0.25">
      <c r="A51" s="9" t="s">
        <v>176</v>
      </c>
      <c r="B51" s="17" t="s">
        <v>67</v>
      </c>
      <c r="C51" s="13" t="s">
        <v>51</v>
      </c>
      <c r="D51" s="11">
        <v>7</v>
      </c>
      <c r="E51" s="18">
        <v>19.38</v>
      </c>
      <c r="F51" s="11">
        <f t="shared" si="5"/>
        <v>135.66</v>
      </c>
      <c r="G51" s="1"/>
    </row>
    <row r="52" spans="1:7" ht="54" x14ac:dyDescent="0.25">
      <c r="A52" s="9" t="s">
        <v>177</v>
      </c>
      <c r="B52" s="17" t="s">
        <v>69</v>
      </c>
      <c r="C52" s="13" t="s">
        <v>51</v>
      </c>
      <c r="D52" s="11">
        <v>3</v>
      </c>
      <c r="E52" s="18">
        <v>17.739999999999998</v>
      </c>
      <c r="F52" s="11">
        <f t="shared" si="5"/>
        <v>53.22</v>
      </c>
      <c r="G52" s="1"/>
    </row>
    <row r="53" spans="1:7" ht="54" x14ac:dyDescent="0.25">
      <c r="A53" s="9" t="s">
        <v>178</v>
      </c>
      <c r="B53" s="17" t="s">
        <v>71</v>
      </c>
      <c r="C53" s="13" t="s">
        <v>51</v>
      </c>
      <c r="D53" s="11">
        <v>6</v>
      </c>
      <c r="E53" s="18">
        <v>17.739999999999998</v>
      </c>
      <c r="F53" s="11">
        <f t="shared" si="5"/>
        <v>106.44</v>
      </c>
      <c r="G53" s="1"/>
    </row>
    <row r="54" spans="1:7" ht="54" x14ac:dyDescent="0.25">
      <c r="A54" s="9" t="s">
        <v>179</v>
      </c>
      <c r="B54" s="17" t="s">
        <v>73</v>
      </c>
      <c r="C54" s="13" t="s">
        <v>51</v>
      </c>
      <c r="D54" s="11">
        <v>2</v>
      </c>
      <c r="E54" s="18">
        <v>21.58</v>
      </c>
      <c r="F54" s="11">
        <f t="shared" si="5"/>
        <v>43.16</v>
      </c>
      <c r="G54" s="1"/>
    </row>
    <row r="55" spans="1:7" ht="54" x14ac:dyDescent="0.25">
      <c r="A55" s="9" t="s">
        <v>180</v>
      </c>
      <c r="B55" s="17" t="s">
        <v>75</v>
      </c>
      <c r="C55" s="13" t="s">
        <v>51</v>
      </c>
      <c r="D55" s="11">
        <v>21</v>
      </c>
      <c r="E55" s="18">
        <v>24.24</v>
      </c>
      <c r="F55" s="11">
        <f t="shared" si="5"/>
        <v>509.04</v>
      </c>
      <c r="G55" s="1"/>
    </row>
    <row r="56" spans="1:7" ht="90" x14ac:dyDescent="0.25">
      <c r="A56" s="9" t="s">
        <v>181</v>
      </c>
      <c r="B56" s="17" t="s">
        <v>77</v>
      </c>
      <c r="C56" s="13" t="s">
        <v>47</v>
      </c>
      <c r="D56" s="11">
        <v>432</v>
      </c>
      <c r="E56" s="18">
        <v>7.48</v>
      </c>
      <c r="F56" s="11">
        <f t="shared" si="5"/>
        <v>3231.36</v>
      </c>
      <c r="G56" s="1"/>
    </row>
    <row r="57" spans="1:7" ht="54" x14ac:dyDescent="0.25">
      <c r="A57" s="9" t="s">
        <v>182</v>
      </c>
      <c r="B57" s="17" t="s">
        <v>79</v>
      </c>
      <c r="C57" s="13" t="s">
        <v>47</v>
      </c>
      <c r="D57" s="11">
        <v>155.1</v>
      </c>
      <c r="E57" s="18">
        <v>2.09</v>
      </c>
      <c r="F57" s="11">
        <f t="shared" si="5"/>
        <v>324.14999999999998</v>
      </c>
      <c r="G57" s="1"/>
    </row>
    <row r="58" spans="1:7" ht="54" x14ac:dyDescent="0.25">
      <c r="A58" s="9" t="s">
        <v>183</v>
      </c>
      <c r="B58" s="17" t="s">
        <v>81</v>
      </c>
      <c r="C58" s="13" t="s">
        <v>47</v>
      </c>
      <c r="D58" s="11">
        <v>27.72</v>
      </c>
      <c r="E58" s="18">
        <v>2.2400000000000002</v>
      </c>
      <c r="F58" s="11">
        <f t="shared" si="5"/>
        <v>62.09</v>
      </c>
      <c r="G58" s="1"/>
    </row>
    <row r="59" spans="1:7" ht="234" x14ac:dyDescent="0.25">
      <c r="A59" s="23" t="s">
        <v>83</v>
      </c>
      <c r="B59" s="17" t="s">
        <v>82</v>
      </c>
      <c r="C59" s="13" t="s">
        <v>51</v>
      </c>
      <c r="D59" s="11">
        <v>402</v>
      </c>
      <c r="E59" s="20">
        <v>79.3</v>
      </c>
      <c r="F59" s="11">
        <f t="shared" si="5"/>
        <v>31878.6</v>
      </c>
      <c r="G59" s="1"/>
    </row>
    <row r="60" spans="1:7" ht="18.75" x14ac:dyDescent="0.3">
      <c r="A60" s="19"/>
      <c r="B60" s="17"/>
      <c r="C60" s="13"/>
      <c r="D60" s="8" t="s">
        <v>141</v>
      </c>
      <c r="E60" s="20"/>
      <c r="F60" s="12">
        <f>SUM(F46:F59)</f>
        <v>49871.869999999995</v>
      </c>
      <c r="G60" s="1"/>
    </row>
    <row r="61" spans="1:7" ht="18.75" x14ac:dyDescent="0.3">
      <c r="A61" s="7" t="s">
        <v>48</v>
      </c>
      <c r="B61" s="14" t="s">
        <v>49</v>
      </c>
      <c r="C61" s="7"/>
      <c r="D61" s="7"/>
      <c r="E61" s="7"/>
      <c r="F61" s="12"/>
      <c r="G61" s="1"/>
    </row>
    <row r="62" spans="1:7" ht="37.5" x14ac:dyDescent="0.25">
      <c r="A62" s="9" t="s">
        <v>184</v>
      </c>
      <c r="B62" s="19" t="s">
        <v>46</v>
      </c>
      <c r="C62" s="9" t="s">
        <v>47</v>
      </c>
      <c r="D62" s="11">
        <v>268</v>
      </c>
      <c r="E62" s="11">
        <v>2.31</v>
      </c>
      <c r="F62" s="11">
        <f t="shared" si="5"/>
        <v>619.08000000000004</v>
      </c>
    </row>
    <row r="63" spans="1:7" ht="159.75" customHeight="1" x14ac:dyDescent="0.25">
      <c r="A63" s="22" t="s">
        <v>187</v>
      </c>
      <c r="B63" s="13" t="s">
        <v>186</v>
      </c>
      <c r="C63" s="9" t="s">
        <v>51</v>
      </c>
      <c r="D63" s="11">
        <v>3</v>
      </c>
      <c r="E63" s="24">
        <v>29.07</v>
      </c>
      <c r="F63" s="11">
        <f t="shared" si="5"/>
        <v>87.21</v>
      </c>
    </row>
    <row r="64" spans="1:7" ht="56.25" x14ac:dyDescent="0.25">
      <c r="A64" s="9" t="s">
        <v>87</v>
      </c>
      <c r="B64" s="13" t="s">
        <v>86</v>
      </c>
      <c r="C64" s="9" t="s">
        <v>51</v>
      </c>
      <c r="D64" s="11">
        <v>41</v>
      </c>
      <c r="E64" s="24">
        <v>1411.21</v>
      </c>
      <c r="F64" s="11">
        <f t="shared" si="5"/>
        <v>57859.61</v>
      </c>
    </row>
    <row r="65" spans="1:8" ht="56.25" x14ac:dyDescent="0.25">
      <c r="A65" s="9" t="s">
        <v>89</v>
      </c>
      <c r="B65" s="13" t="s">
        <v>88</v>
      </c>
      <c r="C65" s="9" t="s">
        <v>51</v>
      </c>
      <c r="D65" s="11">
        <v>17</v>
      </c>
      <c r="E65" s="24">
        <v>1384.7</v>
      </c>
      <c r="F65" s="11">
        <f t="shared" si="5"/>
        <v>23539.9</v>
      </c>
    </row>
    <row r="66" spans="1:8" ht="56.25" x14ac:dyDescent="0.25">
      <c r="A66" s="9" t="s">
        <v>90</v>
      </c>
      <c r="B66" s="13" t="s">
        <v>91</v>
      </c>
      <c r="C66" s="9" t="s">
        <v>51</v>
      </c>
      <c r="D66" s="11">
        <v>96</v>
      </c>
      <c r="E66" s="24">
        <v>1177.0999999999999</v>
      </c>
      <c r="F66" s="11">
        <f t="shared" si="5"/>
        <v>113001.60000000001</v>
      </c>
    </row>
    <row r="67" spans="1:8" ht="37.5" x14ac:dyDescent="0.25">
      <c r="A67" s="9" t="s">
        <v>93</v>
      </c>
      <c r="B67" s="13" t="s">
        <v>92</v>
      </c>
      <c r="C67" s="9" t="s">
        <v>51</v>
      </c>
      <c r="D67" s="11">
        <v>154</v>
      </c>
      <c r="E67" s="24">
        <v>86.67</v>
      </c>
      <c r="F67" s="11">
        <f t="shared" si="5"/>
        <v>13347.18</v>
      </c>
    </row>
    <row r="68" spans="1:8" ht="18.75" x14ac:dyDescent="0.3">
      <c r="D68" s="8" t="s">
        <v>140</v>
      </c>
      <c r="F68" s="12">
        <f>SUM(F62:F67)</f>
        <v>208454.58000000002</v>
      </c>
    </row>
    <row r="69" spans="1:8" ht="18.75" x14ac:dyDescent="0.3">
      <c r="D69" s="14" t="s">
        <v>123</v>
      </c>
      <c r="F69" s="15">
        <f>F11+F14+F19+F27+F36+F41+F44+F60+F68</f>
        <v>333858.48</v>
      </c>
      <c r="H69" s="21"/>
    </row>
    <row r="70" spans="1:8" ht="18.75" x14ac:dyDescent="0.3">
      <c r="D70" s="14" t="s">
        <v>124</v>
      </c>
      <c r="F70" s="15">
        <f>F69*0.2592</f>
        <v>86536.118015999993</v>
      </c>
    </row>
    <row r="71" spans="1:8" ht="18.75" x14ac:dyDescent="0.3">
      <c r="D71" s="14" t="s">
        <v>125</v>
      </c>
      <c r="F71" s="15">
        <f>SUM(F69:F70)</f>
        <v>420394.598016</v>
      </c>
    </row>
  </sheetData>
  <pageMargins left="0.39370078740157483" right="0.39370078740157483" top="1.5748031496062993" bottom="0.78740157480314965" header="0.39370078740157483" footer="0.59055118110236227"/>
  <pageSetup paperSize="9" scale="55" fitToHeight="100" orientation="portrait" r:id="rId1"/>
  <headerFooter>
    <oddHeader>&amp;L&amp;G&amp;C&amp;20Prefeitura Municipal de Petrópolis
&amp;12SECRETARIA DE OBRAS HABITAÇÃO E REGULARIZAÇÃO FUNDIÁRIA
&amp;12PETRÓPOLIS - RJ - BRASIL - 25.680-276
&amp;10Tel(s) 24 2233-8172 24 2233-8172
29.138.344/0001-43 InscE ISENTO
sob@petropolis.rj.gov.br&amp;R&amp;8&amp;D &amp;T
&amp;P de &amp;N</oddHeader>
    <oddFooter>&amp;L&amp;8&amp;G Consultoria e Desenvolvimento (21) 99978-5119 www.eroveda.eti.br</oddFooter>
  </headerFooter>
  <rowBreaks count="3" manualBreakCount="3">
    <brk id="27" max="5" man="1"/>
    <brk id="44" max="5" man="1"/>
    <brk id="60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desonerado</vt:lpstr>
      <vt:lpstr>CANCELADO onerado</vt:lpstr>
      <vt:lpstr>'CANCELADO onerado'!Area_de_impressao</vt:lpstr>
      <vt:lpstr>desonerado!Area_de_impressao</vt:lpstr>
      <vt:lpstr>'CANCELADO onerado'!Titulos_de_impressao</vt:lpstr>
      <vt:lpstr>desonerado!Titulos_de_impressao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ERIL</dc:title>
  <dc:creator>sobdepop17</dc:creator>
  <cp:lastModifiedBy>Raquel Oliveira do Alto Schneider Coelho</cp:lastModifiedBy>
  <cp:lastPrinted>2020-04-14T22:26:55Z</cp:lastPrinted>
  <dcterms:created xsi:type="dcterms:W3CDTF">2019-06-11T15:59:39Z</dcterms:created>
  <dcterms:modified xsi:type="dcterms:W3CDTF">2020-05-08T13:23:43Z</dcterms:modified>
</cp:coreProperties>
</file>