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DILIC - 2021\PREGÃO PRESENCIAL\"/>
    </mc:Choice>
  </mc:AlternateContent>
  <bookViews>
    <workbookView xWindow="0" yWindow="0" windowWidth="20490" windowHeight="7755" activeTab="2"/>
  </bookViews>
  <sheets>
    <sheet name="CAMINHÃO - CESTO" sheetId="2" r:id="rId1"/>
    <sheet name="CAMINHÃO- MUNK (REV)" sheetId="3" r:id="rId2"/>
    <sheet name="TCE ONERADO " sheetId="4" r:id="rId3"/>
    <sheet name="Planilha1" sheetId="1" r:id="rId4"/>
  </sheets>
  <externalReferences>
    <externalReference r:id="rId5"/>
    <externalReference r:id="rId6"/>
  </externalReferences>
  <definedNames>
    <definedName name="\0">'[1]#REF'!#REF!</definedName>
    <definedName name="\a">'[1]#REF'!#REF!</definedName>
    <definedName name="_____NI6">"'file://Servidor/luxelendocs/PROJECAO FINANCEIRA/PROJFIN 2002/PROJFIN - LME - 2002 - 45-10-07.xls'#$'RECEITA _ CONTRATOS'.$#REF!$#REF!"</definedName>
    <definedName name="_____NI7">"'file://Servidor/luxelendocs/PROJECAO FINANCEIRA/PROJFIN 2002/PROJFIN - LME - 2002 - 45-10-07.xls'#$'RECEITA _ CONTRATOS'.$#REF!$#REF!"</definedName>
    <definedName name="___est1">'[1]#REF'!#REF!</definedName>
    <definedName name="___NI6">"'file://Servidor/luxelendocs/PROJECAO FINANCEIRA/PROJFIN 2002/PROJFIN - LME - 2002 - 45-10-07.xls'#$'RECEITA _ CONTRATOS'.$#REF!$#REF!"</definedName>
    <definedName name="___NI7">"'file://Servidor/luxelendocs/PROJECAO FINANCEIRA/PROJFIN 2002/PROJFIN - LME - 2002 - 45-10-07.xls'#$'RECEITA _ CONTRATOS'.$#REF!$#REF!"</definedName>
    <definedName name="__est1">'[1]#REF'!#REF!</definedName>
    <definedName name="__NI6">"'file://Servidor/luxelendocs/PROJECAO FINANCEIRA/PROJFIN 2002/PROJFIN - LME - 2002 - 45-10-07.xls'#$'RECEITA _ CONTRATOS'.$#REF!$#REF!"</definedName>
    <definedName name="__NI7">"'file://Servidor/luxelendocs/PROJECAO FINANCEIRA/PROJFIN 2002/PROJFIN - LME - 2002 - 45-10-07.xls'#$'RECEITA _ CONTRATOS'.$#REF!$#REF!"</definedName>
    <definedName name="_est1">'[1]#REF'!#REF!</definedName>
    <definedName name="_NI6">"'file://Servidor/luxelendocs/PROJECAO FINANCEIRA/PROJFIN 2002/PROJFIN - LME - 2002 - 45-10-07.xls'#$'RECEITA _ CONTRATOS'.$#REF!$#REF!"</definedName>
    <definedName name="_NI7">"'file://Servidor/luxelendocs/PROJECAO FINANCEIRA/PROJFIN 2002/PROJFIN - LME - 2002 - 45-10-07.xls'#$'RECEITA _ CONTRATOS'.$#REF!$#REF!"</definedName>
    <definedName name="_xlnm.Print_Area" localSheetId="2">'TCE ONERADO '!$A$1:$H$66</definedName>
    <definedName name="_xlnm.Database">'[1]#REF'!$A$2:$C$9469</definedName>
    <definedName name="BIASERJ">"'file://Servidor/luxelendocs/PROJECAO FINANCEIRA/PROJFIN 2002/PROJFIN - LME - 2002 - 45-10-07.xls'#$'RECEITA _ PLANEJAM E EMPRÉST'.$#REF!$#REF!"</definedName>
    <definedName name="BIASERJ_39">"'file://Servidor/luxelendocs/PROJECAO FINANCEIRA/PROJFIN 2002/PROJFIN - LME - 2002 - 45-10-07.xls'#$'RECEITA _ PLANEJAM E EMPRÉST'.$#REF!$#REF!"</definedName>
    <definedName name="BIASERJ_39_22">"'file://Servidor/luxelendocs/PROJECAO FINANCEIRA/PROJFIN 2002/PROJFIN - LME - 2002 - 45-10-07.xls'#$'RECEITA _ PLANEJAM E EMPRÉST'.$#REF!$#REF!"</definedName>
    <definedName name="BIASERJ_39_51">"'file://Servidor/luxelendocs/PROJECAO FINANCEIRA/PROJFIN 2002/PROJFIN - LME - 2002 - 45-10-07.xls'#$'RECEITA _ PLANEJAM E EMPRÉST'.$#REF!$#REF!"</definedName>
    <definedName name="BIASERJ_39_51_22">"'file://Servidor/luxelendocs/PROJECAO FINANCEIRA/PROJFIN 2002/PROJFIN - LME - 2002 - 45-10-07.xls'#$'RECEITA _ PLANEJAM E EMPRÉST'.$#REF!$#REF!"</definedName>
    <definedName name="BIASERJ_39_52">"'file://Servidor/luxelendocs/PROJECAO FINANCEIRA/PROJFIN 2002/PROJFIN - LME - 2002 - 45-10-07.xls'#$'RECEITA _ PLANEJAM E EMPRÉST'.$#REF!$#REF!"</definedName>
    <definedName name="BIASERJ_39_52_22">"'file://Servidor/luxelendocs/PROJECAO FINANCEIRA/PROJFIN 2002/PROJFIN - LME - 2002 - 45-10-07.xls'#$'RECEITA _ PLANEJAM E EMPRÉST'.$#REF!$#REF!"</definedName>
    <definedName name="BIASERJ_52">"'file://Servidor/luxelendocs/PROJECAO FINANCEIRA/PROJFIN 2002/PROJFIN - LME - 2002 - 45-10-07.xls'#$'RECEITA _ PLANEJAM E EMPRÉST'.$#REF!$#REF!"</definedName>
    <definedName name="BIASERJ_52_22">"'file://Servidor/luxelendocs/PROJECAO FINANCEIRA/PROJFIN 2002/PROJFIN - LME - 2002 - 45-10-07.xls'#$'RECEITA _ PLANEJAM E EMPRÉST'.$#REF!$#REF!"</definedName>
    <definedName name="BIPEM">"'file://Servidor/luxelendocs/PROJECAO FINANCEIRA/PROJFIN 2002/PROJFIN - LME - 2002 - 45-10-07.xls'#$'RECEITA _ PLANEJAM E EMPRÉST'.$#REF!$#REF!"</definedName>
    <definedName name="BIPEM_39">"'file://Servidor/luxelendocs/PROJECAO FINANCEIRA/PROJFIN 2002/PROJFIN - LME - 2002 - 45-10-07.xls'#$'RECEITA _ PLANEJAM E EMPRÉST'.$#REF!$#REF!"</definedName>
    <definedName name="BIPEM_39_22">"'file://Servidor/luxelendocs/PROJECAO FINANCEIRA/PROJFIN 2002/PROJFIN - LME - 2002 - 45-10-07.xls'#$'RECEITA _ PLANEJAM E EMPRÉST'.$#REF!$#REF!"</definedName>
    <definedName name="BIPEM_39_51">"'file://Servidor/luxelendocs/PROJECAO FINANCEIRA/PROJFIN 2002/PROJFIN - LME - 2002 - 45-10-07.xls'#$'RECEITA _ PLANEJAM E EMPRÉST'.$#REF!$#REF!"</definedName>
    <definedName name="BIPEM_39_51_22">"'file://Servidor/luxelendocs/PROJECAO FINANCEIRA/PROJFIN 2002/PROJFIN - LME - 2002 - 45-10-07.xls'#$'RECEITA _ PLANEJAM E EMPRÉST'.$#REF!$#REF!"</definedName>
    <definedName name="BIPEM_39_52">"'file://Servidor/luxelendocs/PROJECAO FINANCEIRA/PROJFIN 2002/PROJFIN - LME - 2002 - 45-10-07.xls'#$'RECEITA _ PLANEJAM E EMPRÉST'.$#REF!$#REF!"</definedName>
    <definedName name="BIPEM_39_52_22">"'file://Servidor/luxelendocs/PROJECAO FINANCEIRA/PROJFIN 2002/PROJFIN - LME - 2002 - 45-10-07.xls'#$'RECEITA _ PLANEJAM E EMPRÉST'.$#REF!$#REF!"</definedName>
    <definedName name="BIPEM_52">"'file://Servidor/luxelendocs/PROJECAO FINANCEIRA/PROJFIN 2002/PROJFIN - LME - 2002 - 45-10-07.xls'#$'RECEITA _ PLANEJAM E EMPRÉST'.$#REF!$#REF!"</definedName>
    <definedName name="BIPEM_52_22">"'file://Servidor/luxelendocs/PROJECAO FINANCEIRA/PROJFIN 2002/PROJFIN - LME - 2002 - 45-10-07.xls'#$'RECEITA _ PLANEJAM E EMPRÉST'.$#REF!$#REF!"</definedName>
    <definedName name="BOCAL_21">NA()</definedName>
    <definedName name="BOCAL_22">"//I:/PREFEITURAS/PREFEITURAS - RJ (INDEX)/NOVA IGUACU/2008 - OS 002 - GESTAO COMPLETA/MEDICAO DE SERVICOS - MIPS/MANUTENCAO/2006 - OS 008 - MANUTENCAO/MEDICAO DE SERVICOS - MIPS/MANUTENCAO/MED SERV NI 2007 04-19 A 05-23 FATURADA.xls'#$LISTA.$B$63:$B$64"""</definedName>
    <definedName name="BOCAL_28">NA()</definedName>
    <definedName name="BOCAL_48">NA()</definedName>
    <definedName name="BOCAL_7">NA()</definedName>
    <definedName name="BOCAL_8">NA()</definedName>
    <definedName name="BRAÇO_21">NA()</definedName>
    <definedName name="BRAÇO_22">"//I:/PREFEITURAS/PREFEITURAS - RJ (INDEX)/NOVA IGUACU/2008 - OS 002 - GESTAO COMPLETA/MEDICAO DE SERVICOS - MIPS/MANUTENCAO/2006 - OS 008 - MANUTENCAO/MEDICAO DE SERVICOS - MIPS/MANUTENCAO/MED SERV NI 2007 04-19 A 05-23 FATURADA.xls'#$LISTA.$B$90:$B$97"""</definedName>
    <definedName name="BRAÇO_28">NA()</definedName>
    <definedName name="BRAÇO_48">NA()</definedName>
    <definedName name="BRAÇO_7">NA()</definedName>
    <definedName name="BRAÇO_8">NA()</definedName>
    <definedName name="C_">'[1]#REF'!#REF!</definedName>
    <definedName name="Cabo_quadriplex_25mm2_alumínio_22">NA()</definedName>
    <definedName name="Cabo_quadriplex_25mm2_alumínio_48">NA()</definedName>
    <definedName name="CINTAS_21">NA()</definedName>
    <definedName name="CINTAS_22">"//I:/PREFEITURAS/PREFEITURAS - RJ (INDEX)/NOVA IGUACU/2008 - OS 002 - GESTAO COMPLETA/MEDICAO DE SERVICOS - MIPS/MANUTENCAO/2006 - OS 008 - MANUTENCAO/MEDICAO DE SERVICOS - MIPS/MANUTENCAO/MED SERV NI 2007 04-19 A 05-23 FATURADA.xls'#$LISTA.$B$68:$B$87"""</definedName>
    <definedName name="CINTAS_28">NA()</definedName>
    <definedName name="CINTAS_48">NA()</definedName>
    <definedName name="CINTAS_7">NA()</definedName>
    <definedName name="CINTAS_8">NA()</definedName>
    <definedName name="DIVERSOS_21">NA()</definedName>
    <definedName name="DIVERSOS_22">NA()</definedName>
    <definedName name="DIVERSOS_28">NA()</definedName>
    <definedName name="DIVERSOS_48">NA()</definedName>
    <definedName name="DIVERSOS_7">NA()</definedName>
    <definedName name="Excel_BuiltIn__FilterDatabase_11_1">"REFEITURAS/PREFEITURAS - RJ (INDEX)/NOVA IGUACU/2008 - OS 002 - GESTAO COMPLETA/MEDICAO DE SERVICOS - MIPS/MANUTENCAO/2006 - OS 008 - MANUTENCAO/MEDICAO DE SERVICOS - MIPS/MANUTENCAO/MED SERV NI 2007 04-19 A 05-23 FATURADA.xls'#$'VINTEEUM '.$A$3:$AS$46"""</definedName>
    <definedName name="Excel_BuiltIn__FilterDatabase_11_48">NA()</definedName>
    <definedName name="Excel_BuiltIn__FilterDatabase_12_22">NA()</definedName>
    <definedName name="Excel_BuiltIn__FilterDatabase_12_48">NA()</definedName>
    <definedName name="Excel_BuiltIn__FilterDatabase_15">"$'PONTO COMPLETOVS100 _2_'.$#REF!$#REF!:$#REF!$#REF!"</definedName>
    <definedName name="Excel_BuiltIn__FilterDatabase_15_21">"'file:///I:/PREFEITURAS/PREFEITURAS - RJ (INDEX)/NOVA IGUACU/2008 - OS 002 - GESTAO COMPLETA/MEDICAO DE SERVICOS - MIPS/MANUTENCAO/MED SERV NI 2008 07-04 A 08-03.xls'#$VINTEEOITO.$#REF!$#REF!:$#REF!$#REF!"</definedName>
    <definedName name="Excel_BuiltIn__FilterDatabase_17_1_21">"'file:///I:/PREFEITURAS/PREFEITURAS - RJ (INDEX)/NOVA IGUACU/2008 - OS 002 - GESTAO COMPLETA/MEDICAO DE SERVICOS - MIPS/MANUTENCAO/MED SERV NI 2008 07-04 A 08-03.xls'#$VINTEEOITO.$#REF!$#REF!:$#REF!$#REF!"</definedName>
    <definedName name="Excel_BuiltIn__FilterDatabase_18_1">"$'PONTO COMPLETOVS70 V'.$#REF!$#REF!:$#REF!$#REF!"</definedName>
    <definedName name="Excel_BuiltIn__FilterDatabase_19">"$'PONTO COMPLETOVS100'.$#REF!$#REF!:$#REF!$#REF!"</definedName>
    <definedName name="Excel_BuiltIn__FilterDatabase_32_1_21">"'file:///I:/PREFEITURAS/PREFEITURAS - RJ (INDEX)/NOVA IGUACU/2008 - OS 002 - GESTAO COMPLETA/MEDICAO DE SERVICOS - MIPS/MANUTENCAO/MED SERV NI 2008 07-04 A 08-03.xls'#$ONZE.$#REF!$#REF!:$#REF!$#REF!"</definedName>
    <definedName name="Excel_BuiltIn__FilterDatabase_38_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39_52_2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2_22">"/I:/PREFEITURAS/PREFEITURAS - RJ (INDEX)/NOVA IGUACU/2008 - OS 002 - GESTAO COMPLETA/MEDICAO DE SERVICOS - MIPS/MANUTENCAO/2006 - OS 008 - MANUTENCAO/MEDICAO DE SERVICOS - MIPS/MANUTENCAO/MED SERV NI 2007 04-19 A 05-23 FATURADA.xls'#$'PERÍODO implan'.#"""</definedName>
    <definedName name="FATMDO">[2]FATOR!$D$29</definedName>
    <definedName name="IPEM1">"'file://Servidor/luxelendocs/PROJECAO FINANCEIRA/PROJFIN 2002/PROJFIN - LME - 2002 - 45-10-07.xls'#$'RECEITA _ PLANEJAM E EMPRÉST'.$#REF!$#REF!"</definedName>
    <definedName name="IPEM1_39">"'file://Servidor/luxelendocs/PROJECAO FINANCEIRA/PROJFIN 2002/PROJFIN - LME - 2002 - 45-10-07.xls'#$'RECEITA _ PLANEJAM E EMPRÉST'.$#REF!$#REF!"</definedName>
    <definedName name="IPEM1_39_22">"'file://Servidor/luxelendocs/PROJECAO FINANCEIRA/PROJFIN 2002/PROJFIN - LME - 2002 - 45-10-07.xls'#$'RECEITA _ PLANEJAM E EMPRÉST'.$#REF!$#REF!"</definedName>
    <definedName name="IPEM1_39_51">"'file://Servidor/luxelendocs/PROJECAO FINANCEIRA/PROJFIN 2002/PROJFIN - LME - 2002 - 45-10-07.xls'#$'RECEITA _ PLANEJAM E EMPRÉST'.$#REF!$#REF!"</definedName>
    <definedName name="IPEM1_39_51_22">"'file://Servidor/luxelendocs/PROJECAO FINANCEIRA/PROJFIN 2002/PROJFIN - LME - 2002 - 45-10-07.xls'#$'RECEITA _ PLANEJAM E EMPRÉST'.$#REF!$#REF!"</definedName>
    <definedName name="IPEM1_39_52">"'file://Servidor/luxelendocs/PROJECAO FINANCEIRA/PROJFIN 2002/PROJFIN - LME - 2002 - 45-10-07.xls'#$'RECEITA _ PLANEJAM E EMPRÉST'.$#REF!$#REF!"</definedName>
    <definedName name="IPEM1_39_52_22">"'file://Servidor/luxelendocs/PROJECAO FINANCEIRA/PROJFIN 2002/PROJFIN - LME - 2002 - 45-10-07.xls'#$'RECEITA _ PLANEJAM E EMPRÉST'.$#REF!$#REF!"</definedName>
    <definedName name="IPEM1_52">"'file://Servidor/luxelendocs/PROJECAO FINANCEIRA/PROJFIN 2002/PROJFIN - LME - 2002 - 45-10-07.xls'#$'RECEITA _ PLANEJAM E EMPRÉST'.$#REF!$#REF!"</definedName>
    <definedName name="IPEM1_52_22">"'file://Servidor/luxelendocs/PROJECAO FINANCEIRA/PROJFIN 2002/PROJFIN - LME - 2002 - 45-10-07.xls'#$'RECEITA _ PLANEJAM E EMPRÉST'.$#REF!$#REF!"</definedName>
    <definedName name="IPEM10">"'file://Servidor/luxelendocs/PROJECAO FINANCEIRA/PROJFIN 2002/PROJFIN - LME - 2002 - 45-10-07.xls'#$'RECEITA _ PLANEJAM E EMPRÉST'.$#REF!$#REF!"</definedName>
    <definedName name="IPEM10_39">"'file://Servidor/luxelendocs/PROJECAO FINANCEIRA/PROJFIN 2002/PROJFIN - LME - 2002 - 45-10-07.xls'#$'RECEITA _ PLANEJAM E EMPRÉST'.$#REF!$#REF!"</definedName>
    <definedName name="IPEM10_39_22">"'file://Servidor/luxelendocs/PROJECAO FINANCEIRA/PROJFIN 2002/PROJFIN - LME - 2002 - 45-10-07.xls'#$'RECEITA _ PLANEJAM E EMPRÉST'.$#REF!$#REF!"</definedName>
    <definedName name="IPEM10_39_51">"'file://Servidor/luxelendocs/PROJECAO FINANCEIRA/PROJFIN 2002/PROJFIN - LME - 2002 - 45-10-07.xls'#$'RECEITA _ PLANEJAM E EMPRÉST'.$#REF!$#REF!"</definedName>
    <definedName name="IPEM10_39_51_22">"'file://Servidor/luxelendocs/PROJECAO FINANCEIRA/PROJFIN 2002/PROJFIN - LME - 2002 - 45-10-07.xls'#$'RECEITA _ PLANEJAM E EMPRÉST'.$#REF!$#REF!"</definedName>
    <definedName name="IPEM10_39_52">"'file://Servidor/luxelendocs/PROJECAO FINANCEIRA/PROJFIN 2002/PROJFIN - LME - 2002 - 45-10-07.xls'#$'RECEITA _ PLANEJAM E EMPRÉST'.$#REF!$#REF!"</definedName>
    <definedName name="IPEM10_39_52_22">"'file://Servidor/luxelendocs/PROJECAO FINANCEIRA/PROJFIN 2002/PROJFIN - LME - 2002 - 45-10-07.xls'#$'RECEITA _ PLANEJAM E EMPRÉST'.$#REF!$#REF!"</definedName>
    <definedName name="IPEM10_52">"'file://Servidor/luxelendocs/PROJECAO FINANCEIRA/PROJFIN 2002/PROJFIN - LME - 2002 - 45-10-07.xls'#$'RECEITA _ PLANEJAM E EMPRÉST'.$#REF!$#REF!"</definedName>
    <definedName name="IPEM10_52_22">"'file://Servidor/luxelendocs/PROJECAO FINANCEIRA/PROJFIN 2002/PROJFIN - LME - 2002 - 45-10-07.xls'#$'RECEITA _ PLANEJAM E EMPRÉST'.$#REF!$#REF!"</definedName>
    <definedName name="IPEM2">"'file://Servidor/luxelendocs/PROJECAO FINANCEIRA/PROJFIN 2002/PROJFIN - LME - 2002 - 45-10-07.xls'#$'RECEITA _ PLANEJAM E EMPRÉST'.$#REF!$#REF!"</definedName>
    <definedName name="IPEM2_39">"'file://Servidor/luxelendocs/PROJECAO FINANCEIRA/PROJFIN 2002/PROJFIN - LME - 2002 - 45-10-07.xls'#$'RECEITA _ PLANEJAM E EMPRÉST'.$#REF!$#REF!"</definedName>
    <definedName name="IPEM2_39_22">"'file://Servidor/luxelendocs/PROJECAO FINANCEIRA/PROJFIN 2002/PROJFIN - LME - 2002 - 45-10-07.xls'#$'RECEITA _ PLANEJAM E EMPRÉST'.$#REF!$#REF!"</definedName>
    <definedName name="IPEM2_39_51">"'file://Servidor/luxelendocs/PROJECAO FINANCEIRA/PROJFIN 2002/PROJFIN - LME - 2002 - 45-10-07.xls'#$'RECEITA _ PLANEJAM E EMPRÉST'.$#REF!$#REF!"</definedName>
    <definedName name="IPEM2_39_51_22">"'file://Servidor/luxelendocs/PROJECAO FINANCEIRA/PROJFIN 2002/PROJFIN - LME - 2002 - 45-10-07.xls'#$'RECEITA _ PLANEJAM E EMPRÉST'.$#REF!$#REF!"</definedName>
    <definedName name="IPEM2_39_52">"'file://Servidor/luxelendocs/PROJECAO FINANCEIRA/PROJFIN 2002/PROJFIN - LME - 2002 - 45-10-07.xls'#$'RECEITA _ PLANEJAM E EMPRÉST'.$#REF!$#REF!"</definedName>
    <definedName name="IPEM2_39_52_22">"'file://Servidor/luxelendocs/PROJECAO FINANCEIRA/PROJFIN 2002/PROJFIN - LME - 2002 - 45-10-07.xls'#$'RECEITA _ PLANEJAM E EMPRÉST'.$#REF!$#REF!"</definedName>
    <definedName name="IPEM2_52">"'file://Servidor/luxelendocs/PROJECAO FINANCEIRA/PROJFIN 2002/PROJFIN - LME - 2002 - 45-10-07.xls'#$'RECEITA _ PLANEJAM E EMPRÉST'.$#REF!$#REF!"</definedName>
    <definedName name="IPEM2_52_22">"'file://Servidor/luxelendocs/PROJECAO FINANCEIRA/PROJFIN 2002/PROJFIN - LME - 2002 - 45-10-07.xls'#$'RECEITA _ PLANEJAM E EMPRÉST'.$#REF!$#REF!"</definedName>
    <definedName name="IPEM3">"'file://Servidor/luxelendocs/PROJECAO FINANCEIRA/PROJFIN 2002/PROJFIN - LME - 2002 - 45-10-07.xls'#$'RECEITA _ PLANEJAM E EMPRÉST'.$#REF!$#REF!"</definedName>
    <definedName name="IPEM3_39">"'file://Servidor/luxelendocs/PROJECAO FINANCEIRA/PROJFIN 2002/PROJFIN - LME - 2002 - 45-10-07.xls'#$'RECEITA _ PLANEJAM E EMPRÉST'.$#REF!$#REF!"</definedName>
    <definedName name="IPEM3_39_22">"'file://Servidor/luxelendocs/PROJECAO FINANCEIRA/PROJFIN 2002/PROJFIN - LME - 2002 - 45-10-07.xls'#$'RECEITA _ PLANEJAM E EMPRÉST'.$#REF!$#REF!"</definedName>
    <definedName name="IPEM3_39_51">"'file://Servidor/luxelendocs/PROJECAO FINANCEIRA/PROJFIN 2002/PROJFIN - LME - 2002 - 45-10-07.xls'#$'RECEITA _ PLANEJAM E EMPRÉST'.$#REF!$#REF!"</definedName>
    <definedName name="IPEM3_39_51_22">"'file://Servidor/luxelendocs/PROJECAO FINANCEIRA/PROJFIN 2002/PROJFIN - LME - 2002 - 45-10-07.xls'#$'RECEITA _ PLANEJAM E EMPRÉST'.$#REF!$#REF!"</definedName>
    <definedName name="IPEM3_39_52">"'file://Servidor/luxelendocs/PROJECAO FINANCEIRA/PROJFIN 2002/PROJFIN - LME - 2002 - 45-10-07.xls'#$'RECEITA _ PLANEJAM E EMPRÉST'.$#REF!$#REF!"</definedName>
    <definedName name="IPEM3_39_52_22">"'file://Servidor/luxelendocs/PROJECAO FINANCEIRA/PROJFIN 2002/PROJFIN - LME - 2002 - 45-10-07.xls'#$'RECEITA _ PLANEJAM E EMPRÉST'.$#REF!$#REF!"</definedName>
    <definedName name="IPEM3_52">"'file://Servidor/luxelendocs/PROJECAO FINANCEIRA/PROJFIN 2002/PROJFIN - LME - 2002 - 45-10-07.xls'#$'RECEITA _ PLANEJAM E EMPRÉST'.$#REF!$#REF!"</definedName>
    <definedName name="IPEM3_52_22">"'file://Servidor/luxelendocs/PROJECAO FINANCEIRA/PROJFIN 2002/PROJFIN - LME - 2002 - 45-10-07.xls'#$'RECEITA _ PLANEJAM E EMPRÉST'.$#REF!$#REF!"</definedName>
    <definedName name="IPEM4">"'file://Servidor/luxelendocs/PROJECAO FINANCEIRA/PROJFIN 2002/PROJFIN - LME - 2002 - 45-10-07.xls'#$'RECEITA _ PLANEJAM E EMPRÉST'.$#REF!$#REF!"</definedName>
    <definedName name="IPEM4_39">"'file://Servidor/luxelendocs/PROJECAO FINANCEIRA/PROJFIN 2002/PROJFIN - LME - 2002 - 45-10-07.xls'#$'RECEITA _ PLANEJAM E EMPRÉST'.$#REF!$#REF!"</definedName>
    <definedName name="IPEM4_39_22">"'file://Servidor/luxelendocs/PROJECAO FINANCEIRA/PROJFIN 2002/PROJFIN - LME - 2002 - 45-10-07.xls'#$'RECEITA _ PLANEJAM E EMPRÉST'.$#REF!$#REF!"</definedName>
    <definedName name="IPEM4_39_51">"'file://Servidor/luxelendocs/PROJECAO FINANCEIRA/PROJFIN 2002/PROJFIN - LME - 2002 - 45-10-07.xls'#$'RECEITA _ PLANEJAM E EMPRÉST'.$#REF!$#REF!"</definedName>
    <definedName name="IPEM4_39_51_22">"'file://Servidor/luxelendocs/PROJECAO FINANCEIRA/PROJFIN 2002/PROJFIN - LME - 2002 - 45-10-07.xls'#$'RECEITA _ PLANEJAM E EMPRÉST'.$#REF!$#REF!"</definedName>
    <definedName name="IPEM4_39_52">"'file://Servidor/luxelendocs/PROJECAO FINANCEIRA/PROJFIN 2002/PROJFIN - LME - 2002 - 45-10-07.xls'#$'RECEITA _ PLANEJAM E EMPRÉST'.$#REF!$#REF!"</definedName>
    <definedName name="IPEM4_39_52_22">"'file://Servidor/luxelendocs/PROJECAO FINANCEIRA/PROJFIN 2002/PROJFIN - LME - 2002 - 45-10-07.xls'#$'RECEITA _ PLANEJAM E EMPRÉST'.$#REF!$#REF!"</definedName>
    <definedName name="IPEM4_52">"'file://Servidor/luxelendocs/PROJECAO FINANCEIRA/PROJFIN 2002/PROJFIN - LME - 2002 - 45-10-07.xls'#$'RECEITA _ PLANEJAM E EMPRÉST'.$#REF!$#REF!"</definedName>
    <definedName name="IPEM4_52_22">"'file://Servidor/luxelendocs/PROJECAO FINANCEIRA/PROJFIN 2002/PROJFIN - LME - 2002 - 45-10-07.xls'#$'RECEITA _ PLANEJAM E EMPRÉST'.$#REF!$#REF!"</definedName>
    <definedName name="IPEM5">"'file://Servidor/luxelendocs/PROJECAO FINANCEIRA/PROJFIN 2002/PROJFIN - LME - 2002 - 45-10-07.xls'#$'RECEITA _ PLANEJAM E EMPRÉST'.$#REF!$#REF!"</definedName>
    <definedName name="IPEM5_39">"'file://Servidor/luxelendocs/PROJECAO FINANCEIRA/PROJFIN 2002/PROJFIN - LME - 2002 - 45-10-07.xls'#$'RECEITA _ PLANEJAM E EMPRÉST'.$#REF!$#REF!"</definedName>
    <definedName name="IPEM5_39_22">"'file://Servidor/luxelendocs/PROJECAO FINANCEIRA/PROJFIN 2002/PROJFIN - LME - 2002 - 45-10-07.xls'#$'RECEITA _ PLANEJAM E EMPRÉST'.$#REF!$#REF!"</definedName>
    <definedName name="IPEM5_39_51">"'file://Servidor/luxelendocs/PROJECAO FINANCEIRA/PROJFIN 2002/PROJFIN - LME - 2002 - 45-10-07.xls'#$'RECEITA _ PLANEJAM E EMPRÉST'.$#REF!$#REF!"</definedName>
    <definedName name="IPEM5_39_51_22">"'file://Servidor/luxelendocs/PROJECAO FINANCEIRA/PROJFIN 2002/PROJFIN - LME - 2002 - 45-10-07.xls'#$'RECEITA _ PLANEJAM E EMPRÉST'.$#REF!$#REF!"</definedName>
    <definedName name="IPEM5_39_52">"'file://Servidor/luxelendocs/PROJECAO FINANCEIRA/PROJFIN 2002/PROJFIN - LME - 2002 - 45-10-07.xls'#$'RECEITA _ PLANEJAM E EMPRÉST'.$#REF!$#REF!"</definedName>
    <definedName name="IPEM5_39_52_22">"'file://Servidor/luxelendocs/PROJECAO FINANCEIRA/PROJFIN 2002/PROJFIN - LME - 2002 - 45-10-07.xls'#$'RECEITA _ PLANEJAM E EMPRÉST'.$#REF!$#REF!"</definedName>
    <definedName name="IPEM5_52">"'file://Servidor/luxelendocs/PROJECAO FINANCEIRA/PROJFIN 2002/PROJFIN - LME - 2002 - 45-10-07.xls'#$'RECEITA _ PLANEJAM E EMPRÉST'.$#REF!$#REF!"</definedName>
    <definedName name="IPEM5_52_22">"'file://Servidor/luxelendocs/PROJECAO FINANCEIRA/PROJFIN 2002/PROJFIN - LME - 2002 - 45-10-07.xls'#$'RECEITA _ PLANEJAM E EMPRÉST'.$#REF!$#REF!"</definedName>
    <definedName name="IPEM6">"'file://Servidor/luxelendocs/PROJECAO FINANCEIRA/PROJFIN 2002/PROJFIN - LME - 2002 - 45-10-07.xls'#$'RECEITA _ PLANEJAM E EMPRÉST'.$#REF!$#REF!"</definedName>
    <definedName name="IPEM6_39">"'file://Servidor/luxelendocs/PROJECAO FINANCEIRA/PROJFIN 2002/PROJFIN - LME - 2002 - 45-10-07.xls'#$'RECEITA _ PLANEJAM E EMPRÉST'.$#REF!$#REF!"</definedName>
    <definedName name="IPEM6_39_22">"'file://Servidor/luxelendocs/PROJECAO FINANCEIRA/PROJFIN 2002/PROJFIN - LME - 2002 - 45-10-07.xls'#$'RECEITA _ PLANEJAM E EMPRÉST'.$#REF!$#REF!"</definedName>
    <definedName name="IPEM6_39_51">"'file://Servidor/luxelendocs/PROJECAO FINANCEIRA/PROJFIN 2002/PROJFIN - LME - 2002 - 45-10-07.xls'#$'RECEITA _ PLANEJAM E EMPRÉST'.$#REF!$#REF!"</definedName>
    <definedName name="IPEM6_39_51_22">"'file://Servidor/luxelendocs/PROJECAO FINANCEIRA/PROJFIN 2002/PROJFIN - LME - 2002 - 45-10-07.xls'#$'RECEITA _ PLANEJAM E EMPRÉST'.$#REF!$#REF!"</definedName>
    <definedName name="IPEM6_39_52">"'file://Servidor/luxelendocs/PROJECAO FINANCEIRA/PROJFIN 2002/PROJFIN - LME - 2002 - 45-10-07.xls'#$'RECEITA _ PLANEJAM E EMPRÉST'.$#REF!$#REF!"</definedName>
    <definedName name="IPEM6_39_52_22">"'file://Servidor/luxelendocs/PROJECAO FINANCEIRA/PROJFIN 2002/PROJFIN - LME - 2002 - 45-10-07.xls'#$'RECEITA _ PLANEJAM E EMPRÉST'.$#REF!$#REF!"</definedName>
    <definedName name="IPEM6_52">"'file://Servidor/luxelendocs/PROJECAO FINANCEIRA/PROJFIN 2002/PROJFIN - LME - 2002 - 45-10-07.xls'#$'RECEITA _ PLANEJAM E EMPRÉST'.$#REF!$#REF!"</definedName>
    <definedName name="IPEM6_52_22">"'file://Servidor/luxelendocs/PROJECAO FINANCEIRA/PROJFIN 2002/PROJFIN - LME - 2002 - 45-10-07.xls'#$'RECEITA _ PLANEJAM E EMPRÉST'.$#REF!$#REF!"</definedName>
    <definedName name="IPEM7">"'file://Servidor/luxelendocs/PROJECAO FINANCEIRA/PROJFIN 2002/PROJFIN - LME - 2002 - 45-10-07.xls'#$'RECEITA _ PLANEJAM E EMPRÉST'.$#REF!$#REF!"</definedName>
    <definedName name="IPEM7_39">"'file://Servidor/luxelendocs/PROJECAO FINANCEIRA/PROJFIN 2002/PROJFIN - LME - 2002 - 45-10-07.xls'#$'RECEITA _ PLANEJAM E EMPRÉST'.$#REF!$#REF!"</definedName>
    <definedName name="IPEM7_39_22">"'file://Servidor/luxelendocs/PROJECAO FINANCEIRA/PROJFIN 2002/PROJFIN - LME - 2002 - 45-10-07.xls'#$'RECEITA _ PLANEJAM E EMPRÉST'.$#REF!$#REF!"</definedName>
    <definedName name="IPEM7_39_51">"'file://Servidor/luxelendocs/PROJECAO FINANCEIRA/PROJFIN 2002/PROJFIN - LME - 2002 - 45-10-07.xls'#$'RECEITA _ PLANEJAM E EMPRÉST'.$#REF!$#REF!"</definedName>
    <definedName name="IPEM7_39_51_22">"'file://Servidor/luxelendocs/PROJECAO FINANCEIRA/PROJFIN 2002/PROJFIN - LME - 2002 - 45-10-07.xls'#$'RECEITA _ PLANEJAM E EMPRÉST'.$#REF!$#REF!"</definedName>
    <definedName name="IPEM7_39_52">"'file://Servidor/luxelendocs/PROJECAO FINANCEIRA/PROJFIN 2002/PROJFIN - LME - 2002 - 45-10-07.xls'#$'RECEITA _ PLANEJAM E EMPRÉST'.$#REF!$#REF!"</definedName>
    <definedName name="IPEM7_39_52_22">"'file://Servidor/luxelendocs/PROJECAO FINANCEIRA/PROJFIN 2002/PROJFIN - LME - 2002 - 45-10-07.xls'#$'RECEITA _ PLANEJAM E EMPRÉST'.$#REF!$#REF!"</definedName>
    <definedName name="IPEM7_52">"'file://Servidor/luxelendocs/PROJECAO FINANCEIRA/PROJFIN 2002/PROJFIN - LME - 2002 - 45-10-07.xls'#$'RECEITA _ PLANEJAM E EMPRÉST'.$#REF!$#REF!"</definedName>
    <definedName name="IPEM7_52_22">"'file://Servidor/luxelendocs/PROJECAO FINANCEIRA/PROJFIN 2002/PROJFIN - LME - 2002 - 45-10-07.xls'#$'RECEITA _ PLANEJAM E EMPRÉST'.$#REF!$#REF!"</definedName>
    <definedName name="IPEM8">"'file://Servidor/luxelendocs/PROJECAO FINANCEIRA/PROJFIN 2002/PROJFIN - LME - 2002 - 45-10-07.xls'#$'RECEITA _ PLANEJAM E EMPRÉST'.$#REF!$#REF!"</definedName>
    <definedName name="IPEM8_39">"'file://Servidor/luxelendocs/PROJECAO FINANCEIRA/PROJFIN 2002/PROJFIN - LME - 2002 - 45-10-07.xls'#$'RECEITA _ PLANEJAM E EMPRÉST'.$#REF!$#REF!"</definedName>
    <definedName name="IPEM8_39_22">"'file://Servidor/luxelendocs/PROJECAO FINANCEIRA/PROJFIN 2002/PROJFIN - LME - 2002 - 45-10-07.xls'#$'RECEITA _ PLANEJAM E EMPRÉST'.$#REF!$#REF!"</definedName>
    <definedName name="IPEM8_39_51">"'file://Servidor/luxelendocs/PROJECAO FINANCEIRA/PROJFIN 2002/PROJFIN - LME - 2002 - 45-10-07.xls'#$'RECEITA _ PLANEJAM E EMPRÉST'.$#REF!$#REF!"</definedName>
    <definedName name="IPEM8_39_51_22">"'file://Servidor/luxelendocs/PROJECAO FINANCEIRA/PROJFIN 2002/PROJFIN - LME - 2002 - 45-10-07.xls'#$'RECEITA _ PLANEJAM E EMPRÉST'.$#REF!$#REF!"</definedName>
    <definedName name="IPEM8_39_52">"'file://Servidor/luxelendocs/PROJECAO FINANCEIRA/PROJFIN 2002/PROJFIN - LME - 2002 - 45-10-07.xls'#$'RECEITA _ PLANEJAM E EMPRÉST'.$#REF!$#REF!"</definedName>
    <definedName name="IPEM8_39_52_22">"'file://Servidor/luxelendocs/PROJECAO FINANCEIRA/PROJFIN 2002/PROJFIN - LME - 2002 - 45-10-07.xls'#$'RECEITA _ PLANEJAM E EMPRÉST'.$#REF!$#REF!"</definedName>
    <definedName name="IPEM8_52">"'file://Servidor/luxelendocs/PROJECAO FINANCEIRA/PROJFIN 2002/PROJFIN - LME - 2002 - 45-10-07.xls'#$'RECEITA _ PLANEJAM E EMPRÉST'.$#REF!$#REF!"</definedName>
    <definedName name="IPEM8_52_22">"'file://Servidor/luxelendocs/PROJECAO FINANCEIRA/PROJFIN 2002/PROJFIN - LME - 2002 - 45-10-07.xls'#$'RECEITA _ PLANEJAM E EMPRÉST'.$#REF!$#REF!"</definedName>
    <definedName name="IPEM9">"'file://Servidor/luxelendocs/PROJECAO FINANCEIRA/PROJFIN 2002/PROJFIN - LME - 2002 - 45-10-07.xls'#$'RECEITA _ PLANEJAM E EMPRÉST'.$#REF!$#REF!"</definedName>
    <definedName name="IPEM9_39">"'file://Servidor/luxelendocs/PROJECAO FINANCEIRA/PROJFIN 2002/PROJFIN - LME - 2002 - 45-10-07.xls'#$'RECEITA _ PLANEJAM E EMPRÉST'.$#REF!$#REF!"</definedName>
    <definedName name="IPEM9_39_22">"'file://Servidor/luxelendocs/PROJECAO FINANCEIRA/PROJFIN 2002/PROJFIN - LME - 2002 - 45-10-07.xls'#$'RECEITA _ PLANEJAM E EMPRÉST'.$#REF!$#REF!"</definedName>
    <definedName name="IPEM9_39_51">"'file://Servidor/luxelendocs/PROJECAO FINANCEIRA/PROJFIN 2002/PROJFIN - LME - 2002 - 45-10-07.xls'#$'RECEITA _ PLANEJAM E EMPRÉST'.$#REF!$#REF!"</definedName>
    <definedName name="IPEM9_39_51_22">"'file://Servidor/luxelendocs/PROJECAO FINANCEIRA/PROJFIN 2002/PROJFIN - LME - 2002 - 45-10-07.xls'#$'RECEITA _ PLANEJAM E EMPRÉST'.$#REF!$#REF!"</definedName>
    <definedName name="IPEM9_39_52">"'file://Servidor/luxelendocs/PROJECAO FINANCEIRA/PROJFIN 2002/PROJFIN - LME - 2002 - 45-10-07.xls'#$'RECEITA _ PLANEJAM E EMPRÉST'.$#REF!$#REF!"</definedName>
    <definedName name="IPEM9_39_52_22">"'file://Servidor/luxelendocs/PROJECAO FINANCEIRA/PROJFIN 2002/PROJFIN - LME - 2002 - 45-10-07.xls'#$'RECEITA _ PLANEJAM E EMPRÉST'.$#REF!$#REF!"</definedName>
    <definedName name="IPEM9_52">"'file://Servidor/luxelendocs/PROJECAO FINANCEIRA/PROJFIN 2002/PROJFIN - LME - 2002 - 45-10-07.xls'#$'RECEITA _ PLANEJAM E EMPRÉST'.$#REF!$#REF!"</definedName>
    <definedName name="IPEM9_52_22">"'file://Servidor/luxelendocs/PROJECAO FINANCEIRA/PROJFIN 2002/PROJFIN - LME - 2002 - 45-10-07.xls'#$'RECEITA _ PLANEJAM E EMPRÉST'.$#REF!$#REF!"</definedName>
    <definedName name="ITAB10">NA()</definedName>
    <definedName name="LAMPADA_21">NA()</definedName>
    <definedName name="LAMPADA_22">"///I:/PREFEITURAS/PREFEITURAS - RJ (INDEX)/NOVA IGUACU/2008 - OS 002 - GESTAO COMPLETA/MEDICAO DE SERVICOS - MIPS/MANUTENCAO/2006 - OS 008 - MANUTENCAO/MEDICAO DE SERVICOS - MIPS/MANUTENCAO/MED SERV NI 2007 04-19 A 05-23 FATURADA.xls'#$LISTA.$B$3:$B$27"""</definedName>
    <definedName name="LAMPADA_28">NA()</definedName>
    <definedName name="LAMPADA_48">NA()</definedName>
    <definedName name="LAMPADA_7">NA()</definedName>
    <definedName name="lista">NA()</definedName>
    <definedName name="LUMINARIA_21">NA()</definedName>
    <definedName name="LUMINARIA_22">NA()</definedName>
    <definedName name="LUMINARIA_28">NA()</definedName>
    <definedName name="LUMINARIA_48">NA()</definedName>
    <definedName name="LUMINARIA_7">NA()</definedName>
    <definedName name="LUMINARIA_8">NA()</definedName>
    <definedName name="NI6_39">"'file://Servidor/luxelendocs/PROJECAO FINANCEIRA/PROJFIN 2002/PROJFIN - LME - 2002 - 45-10-07.xls'#$'RECEITA _ CONTRATOS'.$#REF!$#REF!"</definedName>
    <definedName name="NI6_39_22">"'file://Servidor/luxelendocs/PROJECAO FINANCEIRA/PROJFIN 2002/PROJFIN - LME - 2002 - 45-10-07.xls'#$'RECEITA _ CONTRATOS'.$#REF!$#REF!"</definedName>
    <definedName name="NI6_39_51">"'file://Servidor/luxelendocs/PROJECAO FINANCEIRA/PROJFIN 2002/PROJFIN - LME - 2002 - 45-10-07.xls'#$'RECEITA _ CONTRATOS'.$#REF!$#REF!"</definedName>
    <definedName name="NI6_39_51_22">"'file://Servidor/luxelendocs/PROJECAO FINANCEIRA/PROJFIN 2002/PROJFIN - LME - 2002 - 45-10-07.xls'#$'RECEITA _ CONTRATOS'.$#REF!$#REF!"</definedName>
    <definedName name="NI6_39_52">"'file://Servidor/luxelendocs/PROJECAO FINANCEIRA/PROJFIN 2002/PROJFIN - LME - 2002 - 45-10-07.xls'#$'RECEITA _ CONTRATOS'.$#REF!$#REF!"</definedName>
    <definedName name="NI6_39_52_22">"'file://Servidor/luxelendocs/PROJECAO FINANCEIRA/PROJFIN 2002/PROJFIN - LME - 2002 - 45-10-07.xls'#$'RECEITA _ CONTRATOS'.$#REF!$#REF!"</definedName>
    <definedName name="NI6_52">"'file://Servidor/luxelendocs/PROJECAO FINANCEIRA/PROJFIN 2002/PROJFIN - LME - 2002 - 45-10-07.xls'#$'RECEITA _ CONTRATOS'.$#REF!$#REF!"</definedName>
    <definedName name="NI6_52_22">"'file://Servidor/luxelendocs/PROJECAO FINANCEIRA/PROJFIN 2002/PROJFIN - LME - 2002 - 45-10-07.xls'#$'RECEITA _ CONTRATOS'.$#REF!$#REF!"</definedName>
    <definedName name="NI7_39">"'file://Servidor/luxelendocs/PROJECAO FINANCEIRA/PROJFIN 2002/PROJFIN - LME - 2002 - 45-10-07.xls'#$'RECEITA _ CONTRATOS'.$#REF!$#REF!"</definedName>
    <definedName name="NI7_39_22">"'file://Servidor/luxelendocs/PROJECAO FINANCEIRA/PROJFIN 2002/PROJFIN - LME - 2002 - 45-10-07.xls'#$'RECEITA _ CONTRATOS'.$#REF!$#REF!"</definedName>
    <definedName name="NI7_39_51">"'file://Servidor/luxelendocs/PROJECAO FINANCEIRA/PROJFIN 2002/PROJFIN - LME - 2002 - 45-10-07.xls'#$'RECEITA _ CONTRATOS'.$#REF!$#REF!"</definedName>
    <definedName name="NI7_39_51_22">"'file://Servidor/luxelendocs/PROJECAO FINANCEIRA/PROJFIN 2002/PROJFIN - LME - 2002 - 45-10-07.xls'#$'RECEITA _ CONTRATOS'.$#REF!$#REF!"</definedName>
    <definedName name="NI7_39_52">"'file://Servidor/luxelendocs/PROJECAO FINANCEIRA/PROJFIN 2002/PROJFIN - LME - 2002 - 45-10-07.xls'#$'RECEITA _ CONTRATOS'.$#REF!$#REF!"</definedName>
    <definedName name="NI7_39_52_22">"'file://Servidor/luxelendocs/PROJECAO FINANCEIRA/PROJFIN 2002/PROJFIN - LME - 2002 - 45-10-07.xls'#$'RECEITA _ CONTRATOS'.$#REF!$#REF!"</definedName>
    <definedName name="NI7_52">"'file://Servidor/luxelendocs/PROJECAO FINANCEIRA/PROJFIN 2002/PROJFIN - LME - 2002 - 45-10-07.xls'#$'RECEITA _ CONTRATOS'.$#REF!$#REF!"</definedName>
    <definedName name="NI7_52_22">"'file://Servidor/luxelendocs/PROJECAO FINANCEIRA/PROJFIN 2002/PROJFIN - LME - 2002 - 45-10-07.xls'#$'RECEITA _ CONTRATOS'.$#REF!$#REF!"</definedName>
    <definedName name="periodo">"'file://Servidor/luxelendocs/PROJECAO FINANCEIRA/PROJFIN 2002/PROJFIN - LME - 2002 - 45-10-07.xls'#$'RECEITA _ PLANEJAM E EMPRÉST'.$#REF!$#REF!"</definedName>
    <definedName name="periodo_22">"'file://Servidor/luxelendocs/PROJECAO FINANCEIRA/PROJFIN 2002/PROJFIN - LME - 2002 - 45-10-07.xls'#$'RECEITA _ PLANEJAM E EMPRÉST'.$#REF!$#REF!"</definedName>
    <definedName name="periodo_51">"'file://Servidor/luxelendocs/PROJECAO FINANCEIRA/PROJFIN 2002/PROJFIN - LME - 2002 - 45-10-07.xls'#$'RECEITA _ PLANEJAM E EMPRÉST'.$#REF!$#REF!"</definedName>
    <definedName name="periodo_51_22">"'file://Servidor/luxelendocs/PROJECAO FINANCEIRA/PROJFIN 2002/PROJFIN - LME - 2002 - 45-10-07.xls'#$'RECEITA _ PLANEJAM E EMPRÉST'.$#REF!$#REF!"</definedName>
    <definedName name="PROC6">"'file://Servidor/luxelendocs/PROJECAO FINANCEIRA/PROJFIN 2002/PROJFIN - LME - 2002 - 45-10-07.xls'#$'RECEITA _ PLANEJAM E EMPRÉST'.$#REF!$#REF!"</definedName>
    <definedName name="PROC6_39">"'file://Servidor/luxelendocs/PROJECAO FINANCEIRA/PROJFIN 2002/PROJFIN - LME - 2002 - 45-10-07.xls'#$'RECEITA _ PLANEJAM E EMPRÉST'.$#REF!$#REF!"</definedName>
    <definedName name="PROC6_39_22">"'file://Servidor/luxelendocs/PROJECAO FINANCEIRA/PROJFIN 2002/PROJFIN - LME - 2002 - 45-10-07.xls'#$'RECEITA _ PLANEJAM E EMPRÉST'.$#REF!$#REF!"</definedName>
    <definedName name="PROC6_39_51">"'file://Servidor/luxelendocs/PROJECAO FINANCEIRA/PROJFIN 2002/PROJFIN - LME - 2002 - 45-10-07.xls'#$'RECEITA _ PLANEJAM E EMPRÉST'.$#REF!$#REF!"</definedName>
    <definedName name="PROC6_39_51_22">"'file://Servidor/luxelendocs/PROJECAO FINANCEIRA/PROJFIN 2002/PROJFIN - LME - 2002 - 45-10-07.xls'#$'RECEITA _ PLANEJAM E EMPRÉST'.$#REF!$#REF!"</definedName>
    <definedName name="PROC6_39_52">"'file://Servidor/luxelendocs/PROJECAO FINANCEIRA/PROJFIN 2002/PROJFIN - LME - 2002 - 45-10-07.xls'#$'RECEITA _ PLANEJAM E EMPRÉST'.$#REF!$#REF!"</definedName>
    <definedName name="PROC6_39_52_22">"'file://Servidor/luxelendocs/PROJECAO FINANCEIRA/PROJFIN 2002/PROJFIN - LME - 2002 - 45-10-07.xls'#$'RECEITA _ PLANEJAM E EMPRÉST'.$#REF!$#REF!"</definedName>
    <definedName name="PROC6_52">"'file://Servidor/luxelendocs/PROJECAO FINANCEIRA/PROJFIN 2002/PROJFIN - LME - 2002 - 45-10-07.xls'#$'RECEITA _ PLANEJAM E EMPRÉST'.$#REF!$#REF!"</definedName>
    <definedName name="PROC6_52_22">"'file://Servidor/luxelendocs/PROJECAO FINANCEIRA/PROJFIN 2002/PROJFIN - LME - 2002 - 45-10-07.xls'#$'RECEITA _ PLANEJAM E EMPRÉST'.$#REF!$#REF!"</definedName>
    <definedName name="PROC7">"'file://Servidor/luxelendocs/PROJECAO FINANCEIRA/PROJFIN 2002/PROJFIN - LME - 2002 - 45-10-07.xls'#$'RECEITA _ PLANEJAM E EMPRÉST'.$#REF!$#REF!"</definedName>
    <definedName name="PROC7_39">"'file://Servidor/luxelendocs/PROJECAO FINANCEIRA/PROJFIN 2002/PROJFIN - LME - 2002 - 45-10-07.xls'#$'RECEITA _ PLANEJAM E EMPRÉST'.$#REF!$#REF!"</definedName>
    <definedName name="PROC7_39_22">"'file://Servidor/luxelendocs/PROJECAO FINANCEIRA/PROJFIN 2002/PROJFIN - LME - 2002 - 45-10-07.xls'#$'RECEITA _ PLANEJAM E EMPRÉST'.$#REF!$#REF!"</definedName>
    <definedName name="PROC7_39_51">"'file://Servidor/luxelendocs/PROJECAO FINANCEIRA/PROJFIN 2002/PROJFIN - LME - 2002 - 45-10-07.xls'#$'RECEITA _ PLANEJAM E EMPRÉST'.$#REF!$#REF!"</definedName>
    <definedName name="PROC7_39_51_22">"'file://Servidor/luxelendocs/PROJECAO FINANCEIRA/PROJFIN 2002/PROJFIN - LME - 2002 - 45-10-07.xls'#$'RECEITA _ PLANEJAM E EMPRÉST'.$#REF!$#REF!"</definedName>
    <definedName name="PROC7_39_52">"'file://Servidor/luxelendocs/PROJECAO FINANCEIRA/PROJFIN 2002/PROJFIN - LME - 2002 - 45-10-07.xls'#$'RECEITA _ PLANEJAM E EMPRÉST'.$#REF!$#REF!"</definedName>
    <definedName name="PROC7_39_52_22">"'file://Servidor/luxelendocs/PROJECAO FINANCEIRA/PROJFIN 2002/PROJFIN - LME - 2002 - 45-10-07.xls'#$'RECEITA _ PLANEJAM E EMPRÉST'.$#REF!$#REF!"</definedName>
    <definedName name="PROC7_52">"'file://Servidor/luxelendocs/PROJECAO FINANCEIRA/PROJFIN 2002/PROJFIN - LME - 2002 - 45-10-07.xls'#$'RECEITA _ PLANEJAM E EMPRÉST'.$#REF!$#REF!"</definedName>
    <definedName name="PROC7_52_22">"'file://Servidor/luxelendocs/PROJECAO FINANCEIRA/PROJFIN 2002/PROJFIN - LME - 2002 - 45-10-07.xls'#$'RECEITA _ PLANEJAM E EMPRÉST'.$#REF!$#REF!"</definedName>
    <definedName name="PROC8">"'file://Servidor/luxelendocs/PROJECAO FINANCEIRA/PROJFIN 2002/PROJFIN - LME - 2002 - 45-10-07.xls'#$'RECEITA _ PLANEJAM E EMPRÉST'.$#REF!$#REF!"</definedName>
    <definedName name="PROC8_39">"'file://Servidor/luxelendocs/PROJECAO FINANCEIRA/PROJFIN 2002/PROJFIN - LME - 2002 - 45-10-07.xls'#$'RECEITA _ PLANEJAM E EMPRÉST'.$#REF!$#REF!"</definedName>
    <definedName name="PROC8_39_22">"'file://Servidor/luxelendocs/PROJECAO FINANCEIRA/PROJFIN 2002/PROJFIN - LME - 2002 - 45-10-07.xls'#$'RECEITA _ PLANEJAM E EMPRÉST'.$#REF!$#REF!"</definedName>
    <definedName name="PROC8_39_51">"'file://Servidor/luxelendocs/PROJECAO FINANCEIRA/PROJFIN 2002/PROJFIN - LME - 2002 - 45-10-07.xls'#$'RECEITA _ PLANEJAM E EMPRÉST'.$#REF!$#REF!"</definedName>
    <definedName name="PROC8_39_51_22">"'file://Servidor/luxelendocs/PROJECAO FINANCEIRA/PROJFIN 2002/PROJFIN - LME - 2002 - 45-10-07.xls'#$'RECEITA _ PLANEJAM E EMPRÉST'.$#REF!$#REF!"</definedName>
    <definedName name="PROC8_39_52">"'file://Servidor/luxelendocs/PROJECAO FINANCEIRA/PROJFIN 2002/PROJFIN - LME - 2002 - 45-10-07.xls'#$'RECEITA _ PLANEJAM E EMPRÉST'.$#REF!$#REF!"</definedName>
    <definedName name="PROC8_39_52_22">"'file://Servidor/luxelendocs/PROJECAO FINANCEIRA/PROJFIN 2002/PROJFIN - LME - 2002 - 45-10-07.xls'#$'RECEITA _ PLANEJAM E EMPRÉST'.$#REF!$#REF!"</definedName>
    <definedName name="PROC8_52">"'file://Servidor/luxelendocs/PROJECAO FINANCEIRA/PROJFIN 2002/PROJFIN - LME - 2002 - 45-10-07.xls'#$'RECEITA _ PLANEJAM E EMPRÉST'.$#REF!$#REF!"</definedName>
    <definedName name="PROC8_52_22">"'file://Servidor/luxelendocs/PROJECAO FINANCEIRA/PROJFIN 2002/PROJFIN - LME - 2002 - 45-10-07.xls'#$'RECEITA _ PLANEJAM E EMPRÉST'.$#REF!$#REF!"</definedName>
    <definedName name="REATOR_21">NA()</definedName>
    <definedName name="REATOR_22">"//I:/PREFEITURAS/PREFEITURAS - RJ (INDEX)/NOVA IGUACU/2008 - OS 002 - GESTAO COMPLETA/MEDICAO DE SERVICOS - MIPS/MANUTENCAO/2006 - OS 008 - MANUTENCAO/MEDICAO DE SERVICOS - MIPS/MANUTENCAO/MED SERV NI 2007 04-19 A 05-23 FATURADA.xls'#$LISTA.$B$32:$B$60"""</definedName>
    <definedName name="REATOR_28">NA()</definedName>
    <definedName name="REATOR_48">NA()</definedName>
    <definedName name="REATOR_7">NA()</definedName>
    <definedName name="REATOR_8">NA()</definedName>
    <definedName name="_xlnm.Print_Titles" localSheetId="2">'TCE ONERADO '!$1:$7</definedName>
    <definedName name="TOTAL1">'[1]#REF'!$H$96</definedName>
    <definedName name="TOTAL10">'[1]#REF'!#REF!</definedName>
    <definedName name="TOTAL11">'[1]#REF'!#REF!</definedName>
    <definedName name="TOTAL12">'[1]#REF'!#REF!</definedName>
    <definedName name="TOTAL13">'[1]#REF'!#REF!</definedName>
    <definedName name="TOTAL14">'[1]#REF'!#REF!</definedName>
    <definedName name="TOTAL15">'[1]#REF'!#REF!</definedName>
    <definedName name="TOTAL16">'[1]#REF'!#REF!</definedName>
    <definedName name="TOTAL17">'[1]#REF'!#REF!</definedName>
    <definedName name="TOTAL18">'[1]#REF'!#REF!</definedName>
    <definedName name="TOTAL19">'[1]#REF'!#REF!</definedName>
    <definedName name="TOTAL1A">'[1]#REF'!$H$21</definedName>
    <definedName name="TOTAL1C">'[1]#REF'!$H$58</definedName>
    <definedName name="TOTAL2">'[1]#REF'!$K$96</definedName>
    <definedName name="TOTAL2A">'[1]#REF'!$K$21</definedName>
    <definedName name="TOTAL3">'[1]#REF'!$O$96</definedName>
    <definedName name="TOTAL3A">'[1]#REF'!$O$21</definedName>
    <definedName name="TOTAL4">'[1]#REF'!$U$96</definedName>
    <definedName name="TOTAL4A">'[1]#REF'!$U$21</definedName>
    <definedName name="TOTAL5">'[1]#REF'!$Y$96</definedName>
    <definedName name="TOTAL5A">'[1]#REF'!$Y$21</definedName>
    <definedName name="TOTAL6">'[1]#REF'!#REF!</definedName>
    <definedName name="TOTAL6A">'[1]#REF'!#REF!</definedName>
    <definedName name="TOTAL7">'[1]#REF'!#REF!</definedName>
    <definedName name="TOTAL7A">'[1]#REF'!#REF!</definedName>
    <definedName name="TOTAL7B">'[1]#REF'!#REF!</definedName>
    <definedName name="TOTAL7C">'[1]#REF'!#REF!</definedName>
    <definedName name="TOTAL7D">'[1]#REF'!#REF!</definedName>
    <definedName name="TOTAL7E">'[1]#REF'!#REF!</definedName>
    <definedName name="TOTAL7F">'[1]#REF'!#REF!</definedName>
    <definedName name="TOTAL7G">'[1]#REF'!#REF!</definedName>
    <definedName name="TOTAL7H">'[1]#REF'!#REF!</definedName>
    <definedName name="TOTAL7I">'[1]#REF'!#REF!</definedName>
    <definedName name="TOTAL7J">'[1]#REF'!#REF!</definedName>
    <definedName name="TOTAL7K">'[1]#REF'!#REF!</definedName>
    <definedName name="TOTAL7L">'[1]#REF'!#REF!</definedName>
    <definedName name="TOTAL7O">'[1]#REF'!#REF!</definedName>
    <definedName name="TOTAL7P">'[1]#REF'!#REF!</definedName>
    <definedName name="TOTAL7Q">'[1]#REF'!#REF!</definedName>
    <definedName name="TOTAL7R">'[1]#REF'!#REF!</definedName>
    <definedName name="TOTAL8">'[1]#REF'!#REF!</definedName>
    <definedName name="TOTAL8A">'[1]#REF'!#REF!</definedName>
    <definedName name="TOTAL8B">'[1]#REF'!#REF!</definedName>
    <definedName name="TOTAL8C">'[1]#REF'!#REF!</definedName>
    <definedName name="TOTAL8D">'[1]#REF'!#REF!</definedName>
    <definedName name="TOTAL8E">'[1]#REF'!#REF!</definedName>
    <definedName name="TOTAL8F">'[1]#REF'!#REF!</definedName>
    <definedName name="TOTAL8G">'[1]#REF'!#REF!</definedName>
    <definedName name="TOTAL8H">'[1]#REF'!#REF!</definedName>
    <definedName name="TOTAL8I">'[1]#REF'!#REF!</definedName>
    <definedName name="TOTAL8J">'[1]#REF'!#REF!</definedName>
    <definedName name="TOTAL8K">'[1]#REF'!#REF!</definedName>
    <definedName name="TOTAL8L">'[1]#REF'!#REF!</definedName>
    <definedName name="TOTAL8O">'[1]#REF'!#REF!</definedName>
    <definedName name="TOTAL8P">'[1]#REF'!#REF!</definedName>
    <definedName name="TOTAL8Q">'[1]#REF'!#REF!</definedName>
    <definedName name="TOTAL8R">'[1]#REF'!#REF!</definedName>
    <definedName name="TOTAL9">'[1]#REF'!#REF!</definedName>
    <definedName name="TOTALA">'[1]PLANILHA ATUALIZADA'!#REF!</definedName>
    <definedName name="TOTALB">'[1]PLANILHA ATUALIZADA'!#REF!</definedName>
    <definedName name="TOTALC">'[1]PLANILHA ATUALIZADA'!#REF!</definedName>
    <definedName name="TOTALD">'[1]PLANILHA ATUALIZADA'!#REF!</definedName>
    <definedName name="TOTALE">'[1]PLANILHA ATUALIZADA'!#REF!</definedName>
    <definedName name="TOTALF">'[1]PLANILHA ATUALIZADA'!#REF!</definedName>
    <definedName name="TOTALG">'[1]PLANILHA ATUALIZADA'!#REF!</definedName>
    <definedName name="TOTALH">'[1]PLANILHA ATUALIZADA'!#REF!</definedName>
    <definedName name="TOTALI">'[1]PLANILHA ATUALIZADA'!#REF!</definedName>
    <definedName name="TOTALJ">'[1]PLANILHA ATUALIZADA'!#REF!</definedName>
    <definedName name="TOTALK">'[1]PLANILHA ATUALIZADA'!#REF!</definedName>
    <definedName name="TOTALL">'[1]PLANILHA ATUALIZADA'!#REF!</definedName>
    <definedName name="TOTALO">'[1]PLANILHA ATUALIZADA'!#REF!</definedName>
    <definedName name="TOTALP">'[1]PLANILHA ATUALIZADA'!#REF!</definedName>
    <definedName name="TOTALQ">'[1]PLANILHA ATUALIZADA'!#REF!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5" i="4" l="1"/>
  <c r="H65" i="4"/>
  <c r="F65" i="4"/>
  <c r="L64" i="4"/>
  <c r="F64" i="4"/>
  <c r="H64" i="4" s="1"/>
  <c r="L63" i="4"/>
  <c r="F63" i="4"/>
  <c r="H63" i="4" s="1"/>
  <c r="H62" i="4"/>
  <c r="F62" i="4"/>
  <c r="H61" i="4"/>
  <c r="F61" i="4"/>
  <c r="H60" i="4"/>
  <c r="G60" i="4"/>
  <c r="G59" i="4"/>
  <c r="H59" i="4" s="1"/>
  <c r="H58" i="4"/>
  <c r="G58" i="4"/>
  <c r="H57" i="4"/>
  <c r="G57" i="4"/>
  <c r="H56" i="4"/>
  <c r="G56" i="4"/>
  <c r="G55" i="4"/>
  <c r="H55" i="4" s="1"/>
  <c r="H54" i="4"/>
  <c r="G54" i="4"/>
  <c r="H53" i="4"/>
  <c r="G53" i="4"/>
  <c r="L52" i="4"/>
  <c r="H52" i="4"/>
  <c r="G52" i="4"/>
  <c r="G51" i="4"/>
  <c r="H51" i="4" s="1"/>
  <c r="L50" i="4"/>
  <c r="H50" i="4"/>
  <c r="G50" i="4"/>
  <c r="L49" i="4"/>
  <c r="H49" i="4"/>
  <c r="G49" i="4"/>
  <c r="L48" i="4"/>
  <c r="H48" i="4"/>
  <c r="G48" i="4"/>
  <c r="L47" i="4"/>
  <c r="G47" i="4"/>
  <c r="H47" i="4" s="1"/>
  <c r="L46" i="4"/>
  <c r="G46" i="4"/>
  <c r="H46" i="4" s="1"/>
  <c r="L45" i="4"/>
  <c r="G45" i="4"/>
  <c r="H45" i="4" s="1"/>
  <c r="L44" i="4"/>
  <c r="H44" i="4"/>
  <c r="G44" i="4"/>
  <c r="L43" i="4"/>
  <c r="G43" i="4"/>
  <c r="H43" i="4" s="1"/>
  <c r="L42" i="4"/>
  <c r="H42" i="4"/>
  <c r="G42" i="4"/>
  <c r="L41" i="4"/>
  <c r="H41" i="4"/>
  <c r="G41" i="4"/>
  <c r="L40" i="4"/>
  <c r="H40" i="4"/>
  <c r="G40" i="4"/>
  <c r="L39" i="4"/>
  <c r="G39" i="4"/>
  <c r="H39" i="4" s="1"/>
  <c r="L38" i="4"/>
  <c r="G38" i="4"/>
  <c r="H38" i="4" s="1"/>
  <c r="L37" i="4"/>
  <c r="G37" i="4"/>
  <c r="H37" i="4" s="1"/>
  <c r="L36" i="4"/>
  <c r="H36" i="4"/>
  <c r="G36" i="4"/>
  <c r="L35" i="4"/>
  <c r="G35" i="4"/>
  <c r="H35" i="4" s="1"/>
  <c r="L34" i="4"/>
  <c r="H34" i="4"/>
  <c r="G34" i="4"/>
  <c r="L33" i="4"/>
  <c r="H33" i="4"/>
  <c r="G33" i="4"/>
  <c r="L32" i="4"/>
  <c r="H32" i="4"/>
  <c r="G32" i="4"/>
  <c r="L31" i="4"/>
  <c r="G31" i="4"/>
  <c r="H31" i="4" s="1"/>
  <c r="L30" i="4"/>
  <c r="G30" i="4"/>
  <c r="H30" i="4" s="1"/>
  <c r="L29" i="4"/>
  <c r="G29" i="4"/>
  <c r="H29" i="4" s="1"/>
  <c r="L28" i="4"/>
  <c r="H28" i="4"/>
  <c r="G28" i="4"/>
  <c r="L27" i="4"/>
  <c r="G27" i="4"/>
  <c r="H27" i="4" s="1"/>
  <c r="L26" i="4"/>
  <c r="H26" i="4"/>
  <c r="G26" i="4"/>
  <c r="L25" i="4"/>
  <c r="H25" i="4"/>
  <c r="G25" i="4"/>
  <c r="L24" i="4"/>
  <c r="H24" i="4"/>
  <c r="F24" i="4"/>
  <c r="L23" i="4"/>
  <c r="G23" i="4"/>
  <c r="H23" i="4" s="1"/>
  <c r="L22" i="4"/>
  <c r="G22" i="4"/>
  <c r="H22" i="4" s="1"/>
  <c r="L21" i="4"/>
  <c r="G21" i="4"/>
  <c r="H21" i="4" s="1"/>
  <c r="L20" i="4"/>
  <c r="H20" i="4"/>
  <c r="G20" i="4"/>
  <c r="L19" i="4"/>
  <c r="G19" i="4"/>
  <c r="H19" i="4" s="1"/>
  <c r="L18" i="4"/>
  <c r="H18" i="4"/>
  <c r="G18" i="4"/>
  <c r="L17" i="4"/>
  <c r="H17" i="4"/>
  <c r="G17" i="4"/>
  <c r="L16" i="4"/>
  <c r="H16" i="4"/>
  <c r="G16" i="4"/>
  <c r="H15" i="4"/>
  <c r="G15" i="4"/>
  <c r="L14" i="4"/>
  <c r="H14" i="4"/>
  <c r="F14" i="4"/>
  <c r="F13" i="4"/>
  <c r="H13" i="4" s="1"/>
  <c r="F12" i="4"/>
  <c r="H12" i="4" s="1"/>
  <c r="F11" i="4"/>
  <c r="H11" i="4" s="1"/>
  <c r="H10" i="4"/>
  <c r="F10" i="4"/>
  <c r="F9" i="4"/>
  <c r="H9" i="4" s="1"/>
  <c r="L8" i="4"/>
  <c r="H8" i="4"/>
  <c r="F8" i="4"/>
  <c r="C23" i="3"/>
  <c r="C12" i="3" s="1"/>
  <c r="E19" i="3"/>
  <c r="E12" i="3" s="1"/>
  <c r="C23" i="2"/>
  <c r="C12" i="2" s="1"/>
  <c r="E19" i="2"/>
  <c r="E12" i="2" s="1"/>
  <c r="H66" i="4" l="1"/>
</calcChain>
</file>

<file path=xl/sharedStrings.xml><?xml version="1.0" encoding="utf-8"?>
<sst xmlns="http://schemas.openxmlformats.org/spreadsheetml/2006/main" count="249" uniqueCount="161">
  <si>
    <t>PREFEITURA MUNICIPAL DE PETRÓPOLIS</t>
  </si>
  <si>
    <t>SECRETARIA DE SEGURANÇA, SERVIÇOS E ORDEM PÚBLICA</t>
  </si>
  <si>
    <t>DEPARTAMENTO DE ILUMINAÇÃO PÚBLICA</t>
  </si>
  <si>
    <t>ONERADO</t>
  </si>
  <si>
    <t>MEMÓRIA DE CÁLCULO  - BASE i0=01/21</t>
  </si>
  <si>
    <t>EXECUÇÃO DE SERVIÇOS DE MANUTENÇÃO CORRETIVA E PREVENTIVA E MELHORAMENTO DO PARQUE DE ILUMINAÇÃO PÚBLICA DO MUNICÍPIO DE PETRÓPOLIS</t>
  </si>
  <si>
    <t>CÓDIGO</t>
  </si>
  <si>
    <t>DESCRIÇÃO</t>
  </si>
  <si>
    <t>QUANTIDADE</t>
  </si>
  <si>
    <t>UNIDADE</t>
  </si>
  <si>
    <t>Custo Unitário R$</t>
  </si>
  <si>
    <t>PMPIP 05.10.9001</t>
  </si>
  <si>
    <t>Caminhao carroceria fixa, capacidade de 7,50 t, com motor diesel de 162 cv, equipado com Plataforma aerea dupla ou cesto duplo, isolados para 69 Kv, altura de operacao de 23,50m, giro de 360o, alcance lateral operacional minimo de 11m, dotado de sistema de seguranca e emergencia acoplado a carroceria do caminhao, com motorista operador, materiais de operacao e manutencao, sinalizador visual rotativo amarelo ou ambar. Custo(média simples entre o horário produtivo, horário improdutivo, motor desligado)</t>
  </si>
  <si>
    <t>H</t>
  </si>
  <si>
    <t>MEMÓRIA PARA A COMPOSIÇÃO DO CAMINHÃO CESTO</t>
  </si>
  <si>
    <t xml:space="preserve">EQ 05.10.0035 </t>
  </si>
  <si>
    <t>Caminhao carroceria fixa, capacidade de 7,50 t, com motor diesel de 162 cv, equipado com Plataforma aerea dupla ou cesto duplo, isolados para 69 Kv, altura de operacao de 23,50m, giro de 360o, alcance lateral operacional minimo de 11m, dotado de sistema de seguranca e emergencia acoplado a carroceria do caminhao, com motorista operador, materiais de operacao e manutencao, sinalizador visual rotativo amarelo ou ambar. Custo horario produtivo</t>
  </si>
  <si>
    <t>EQ 05.10.0038 </t>
  </si>
  <si>
    <t>Caminhao carroceria fixa, capacidade de 7,50 t, com motor diesel de 162 cv, equipado com Plataforma aerea dupla ou cesto duplo, isolados para 69 Kv, altura de operacao de 23,50m, giro de 360o, alcance lateral operacional minimo de 11m, dotado de sistema de seguranca e emergencia acoplado a carroceria do caminhao, com motorista operador, materiais de operacao e manutencao, sinalizador visual rotativo amarelo ou ambar. Custo horario improdutivo (motor funcionando)</t>
  </si>
  <si>
    <t>EQ 05.10.0041</t>
  </si>
  <si>
    <t>Caminhao carroceria fixa, capacidade de 7,50 t, com motor diesel de 162 cv, equipado com Plataforma aerea dupla ou cesto duplo, isolados para 69 Kv, altura de operacao de 23,50m, giro de 360o, alcance lateral operacional minimo de 11m, dotado de sistema de seguranca e emergencia acoplado a carroceria do caminhao, com motorista operador, materiais de operacao e manutencao, sinalizador visual rotativo amarelo ou ambar. Custo horario improdutivo (motor desligado)</t>
  </si>
  <si>
    <t xml:space="preserve">	Caminhao carroceria fixa, capacidade de 7,50 t, com motor diesel de 162 cv, equipado com Plataforma aerea dupla ou cesto duplo, isolados para 69 Kv, altura de operacao de 23,50m, giro de 360o, alcance lateral operacional minimo de 11m, dotado de sistema de seguranca e emergencia acoplado a carroceria do caminhao, com motorista operador, materiais de operacao e manutencao, sinalizador visual rotativo amarelo ou ambar. Custo(média simples entre o horário produtivo, horário improdutivo, motor desligado)</t>
  </si>
  <si>
    <t>Estimativa de uso mensal do veículo</t>
  </si>
  <si>
    <t>h</t>
  </si>
  <si>
    <t xml:space="preserve">prazo de contrato </t>
  </si>
  <si>
    <t>meses</t>
  </si>
  <si>
    <t>total de horas estimada para serviços de manutenção em poste de vias com mais de 20,00 metros de altura</t>
  </si>
  <si>
    <t>horas x ano</t>
  </si>
  <si>
    <t>PMPIP 05.10.9002</t>
  </si>
  <si>
    <t>Caminhao com Carroceria Fixa, capacidade de 7,5t, equipado com guindaste hidraulico com capacidade de 3,5t, com motorista operador e um ajudante, material de operacao e material de manutencao, com as seguintes especificacoes minimas: motor diesel de 162CV, Guindaste Hidraulico provido de lanca de ate 5,90m de extensao e malhal. Custo(média simples entre o horário produtivo, horário improdutivo, motor desligado)</t>
  </si>
  <si>
    <t xml:space="preserve">EQ 05.05.0415 </t>
  </si>
  <si>
    <t>Caminhao com Carroceria Fixa, capacidade de 7,5t, equipado com guindaste hidraulico com capacidade de 3,5t, com motorista operador e um ajudante, material de operacao e material de manutencao, com as seguintes especificacoes minimas: motor diesel de 162CV, Guindaste Hidraulico provido de lanca de ate 5,90m de extensao e malhal. Custo horario produtivo</t>
  </si>
  <si>
    <t>EQ 05.05.0418</t>
  </si>
  <si>
    <t>Caminhao com Carroceria Fixa, capacidade de 7,5t, equipado com guindaste hidraulico com capacidade de 3,5t, com motorista operador e um ajudante, material de operacao e material de manutencao, com as seguintes especificacoes minimas: motor diesel de 162CV, Guindaste Hidraulico provido de lanca de ate 5,90m de extensao e malhal. Custo horario improdutivo (motor funcionando).</t>
  </si>
  <si>
    <t>EQ 05.05.0421</t>
  </si>
  <si>
    <t>Caminhao com Carroceria Fixa, capacidade de 7,5t, equipado com guindaste hidraulico com capacidade de 3,5t, com motorista operador e um ajudante, com as seguintes especificacoes minimas: motor diesel de 162CV, guindaste hidraulico provido de lanca de ate 5,90m de extensao e malhal. Custo horario improdutivo (motor desligado).</t>
  </si>
  <si>
    <t xml:space="preserve">	Caminhao com Carroceria Fixa, capacidade de 7,5t, equipado com guindaste hidraulico com capacidade de 3,5t, com motorista operador e um ajudante, material de operacao e material de manutencao, com as seguintes especificacoes minimas: motor diesel de 162CV, Guindaste Hidraulico provido de lanca de ate 5,90m de extensao e malhal. Custo(média simples entre o horário produtivo, horário improdutivo, motor desligado)</t>
  </si>
  <si>
    <t>PREFEITURA MUNICIPAL DE PETROPOLIS</t>
  </si>
  <si>
    <t>IO = 01/21</t>
  </si>
  <si>
    <t>QUANT</t>
  </si>
  <si>
    <t>UNID.</t>
  </si>
  <si>
    <t>PREÇO UNITÁRIO</t>
  </si>
  <si>
    <t>PREÇO BDI INCLUSO PADRÃO (19,66%)</t>
  </si>
  <si>
    <t>PREÇO BDI INCLUSO DIFERENCIADO (13,01%)</t>
  </si>
  <si>
    <t>TOTAL</t>
  </si>
  <si>
    <t>3 meses</t>
  </si>
  <si>
    <t>PMPIP 01.090.070-6</t>
  </si>
  <si>
    <t xml:space="preserve">Administração local da obra ou serviço </t>
  </si>
  <si>
    <t>UR</t>
  </si>
  <si>
    <t>AD 40.05.0206</t>
  </si>
  <si>
    <t>Tecnico em eletronica ou eletrotecnica (inclusive encargos sociais).</t>
  </si>
  <si>
    <t>AD 40.05.0209</t>
  </si>
  <si>
    <t xml:space="preserve">Tecnico de seguranca do trabalho (inclusive encargos sociais). </t>
  </si>
  <si>
    <t>SC 10.05.1200</t>
  </si>
  <si>
    <t>Pedreiro (inclusive encargos sociais).</t>
  </si>
  <si>
    <t>SC 10.05.1400</t>
  </si>
  <si>
    <t>Serralheiro (inclusive encargos sociais).</t>
  </si>
  <si>
    <t>SC 10.05.1450</t>
  </si>
  <si>
    <t xml:space="preserve">	Servente (inclusive encargos sociais).</t>
  </si>
  <si>
    <t>PMPIP 01.00.0901-0</t>
  </si>
  <si>
    <t>Sistema de rastreamento veicular</t>
  </si>
  <si>
    <t>PMPIP 01.00.0902-0</t>
  </si>
  <si>
    <t>Plaqueta de identificação formando conjunto de 5 (cinco) números sequenciais, sendo que cada numeral deverá ser nas dimensões de 2,5 cm (largura) x 3,5 cm (altura) com impressão em amarelo, resistente a raios ultravioleta com duração mínima de 6 anos, gravada sobre uma placa em chapa de alumínio ou material acrílico medindo 5,0 cm (largura) x 30,0 cm (altura), com sistema para fixação no braço de luminária ou poste. Fornecimento</t>
  </si>
  <si>
    <t>AD 25.05.0250</t>
  </si>
  <si>
    <t>Aluguel de cone canalizador empilhavel T-Topde de alta densidade de polietileno inquebravel, com 1,06m de altura e 0,33m de faixa refletiva com base de borracha removivel, permitindo prestacao de pisca alerta, de acordo com o manual do DNSR e CET-RIO, com mais acessorios, incluindo manutencao, colocacao e retirada no final da obra, excluindo o pisca alerta.</t>
  </si>
  <si>
    <t>UNIDXMÊS</t>
  </si>
  <si>
    <t>AD 25.05.0300</t>
  </si>
  <si>
    <t>Aluguel de pisca alerta para adaptacao em cones canalizadores e cavaletes.</t>
  </si>
  <si>
    <t>PMPIP 05.50.0900</t>
  </si>
  <si>
    <t xml:space="preserve">Braco reto, em aco de baixo teor de carbono SAE 1010/1020 galvanizado a fusao, internamente e externamente por imersao unica em banho de zinco, conforme NBR-7398 e 7400 da ABNT, com 0,57m de projecao horizontal diametro externo de 48mm, conforme desenho A-4-1926-PD e especificacao EM-RIOLUZ no 17. Fornecimento </t>
  </si>
  <si>
    <t>IP 05.50.0556</t>
  </si>
  <si>
    <t>Braco curvo, em aco de baixo teor de carbono SAE 1010/1020 galvanizado a fusao, interna e externamente por imersao unica em banho de zinco, conforme NBR-7398 e 7400 da ABNT, com 2,50m de projecao horizontal, diametro externo de 60,3mm, conforme desenho A4-1229-PD e especificacao EM-RIOLUZ n.o 17. Fornecimento.</t>
  </si>
  <si>
    <t>IP 05.50.0600</t>
  </si>
  <si>
    <t>Braco curvo, em aco de baixo teor de carbono SAE 1010/1020 galvanizado a fusao, interna e externamente por imersao unica em banho de zinco, conforme NBR-7398 e 7400 da ABNT, com 3,50m de projecao horizontal, diametro externo de 60,3mm, conforme desenho A4-1153-PD e especificacao EM-RIOLUZ n.o 17. Fornecimento.</t>
  </si>
  <si>
    <t>IP 10.30.0555</t>
  </si>
  <si>
    <t>Conector perfurante para rede aerea, tensao de aplicacao: 0,6/1 KV, corpo isolado resistente as intemperies, na cor preta, contato dentado: liga de cobre estanhado, com camada de espessura minima de 8 um e condutividade eletrica minima de 98% IACS a 20o C, parafuso torquimetrico: liga de aluminio, capuz: material elastomerico na cor preta, incorporados ao corpo do conector de forma imperdivel, grau de protecao: IP-65, para cabos: principal: 6mm2 - 185mm2 e derivacao: 1,5mm2 - 10mm2. Fornecimento.</t>
  </si>
  <si>
    <t>PMPIP 15.30.0900</t>
  </si>
  <si>
    <t>Cabo de cobre flexivel, 750V, secao de 3x1,5mm2, PVC/ 70oC, classe 4. Fornecimento .</t>
  </si>
  <si>
    <t>M</t>
  </si>
  <si>
    <t>IP 15.43.0300</t>
  </si>
  <si>
    <t>Cabo de aluminio multiplexado auto sustentado, com tres condutores fase de aluminio compactado (CA), com isolamento composto de polietileno reticulado (XLPE), 90oC, isolamento para 1Kv, secao 25mm2 e condutor neutro de aluminio compactado, nao isolado, com alma de aco (CAA), secao 25mm2 (2 x 1 x 25 + 25), conforme NBR 8182. Fornecimento.</t>
  </si>
  <si>
    <t>PMPIP 15.05.0900</t>
  </si>
  <si>
    <t>Instalacao de rede de baixa tensao (BT), aerea, com cabo Multiplex, ou similar, de aluminio, exclusive fornecimento do cabo.</t>
  </si>
  <si>
    <t>lance</t>
  </si>
  <si>
    <t>IP 45.05.0275</t>
  </si>
  <si>
    <t>Rele fotoeletronico para iluminacao publica, tipo FAIL-OFF, tensao de alimentacao de 105V e 305V, potencia da carga 1000W ou 1800VA, corrente maxima da carga 10A. Corpo em policarbonato na cor azul, estabilizado ao UV; pinos em latao estanhado, devendo atender a especificacao EM-RIOLUZ-66 e ANSI C136.10 e NBR 5126, no que couber. Fornecimento.</t>
  </si>
  <si>
    <t>PMPIT 30.05.0900</t>
  </si>
  <si>
    <t>Receptáculo de louça para lâmpada. Fornecimento</t>
  </si>
  <si>
    <t>IP 50.05.0450</t>
  </si>
  <si>
    <t>Luminaria a led, LEDRJ-02, corpo em aluminio injetado/extrudado, para instalacao em ponta de braco/nucleo, potencia maxima de 55 W, fluxo minimo 4000lm, temperatura de cor 4000/5500 K, IP 66, IK 08, resistente a UV, tensao de 100/240 V, eficiencia minima 90,6 lm/W, IRC maior ou igual a 70, temperatura de operacao de -20/75o C. ESPECIFICACAO: EM-RIOLUZ-094. Fornecimento</t>
  </si>
  <si>
    <t>IP 50.05.0500</t>
  </si>
  <si>
    <t>Luminaria a led, LEDRJ-03, corpo em aluminio injetado/extrudado, para instalacao em ponta de braco/nucleo, potencia maxima de 85 W, fluxo minimo 6000lm, temperatura de cor 4000/5500 K, IP 66, IK 08, resistente a UV, tensao de 100/240 V, eficiencia minima 90,6 lm/W, IRC maior ou igual a 70, temperatura de operacao de -20/75o C. ESPECIFICACAO: EM-RIOLUZ-094. Fornecimento</t>
  </si>
  <si>
    <t>IP 50.05.0550 </t>
  </si>
  <si>
    <t>Luminaria a led, LEDRJ-04, corpo em aluminio injetado/extrudado, para instalacao em ponta de braco/nucleo, potencia maxima de 125 W, fluxo minimo 8000lm, temperatura de cor 4000/5500 K, IP 66, IK 08, resistente a UV, tensao de 100/240 V, eficiencia minima 90,6 lm/W, IRC maior ou igual a 70, temperatura de operacao de -20/75o C. ESPECIFICACAO: EM-RIOLUZ-094. Fornecimento</t>
  </si>
  <si>
    <t>IP 50.05.0600</t>
  </si>
  <si>
    <t>Luminaria a led, LEDRJ-05, corpo em aluminio injetado/extrudado, para instalacao em ponta de braco/nucleo, potencia maxima de 170 W, fluxo minimo 9000lm, temperatura de cor 4000/5500 K, IP 66, IK 08, resistente a UV, tensao de 100/240 V, eficiencia minima 90,6 lm/W, IRC maior ou igual a 70, temperatura de operacao de -20/75o C. ESPECIFICACAO: EM-RIOLUZ-094. Fornecimento</t>
  </si>
  <si>
    <t>PMPIP 50.15.9000</t>
  </si>
  <si>
    <t>Refletor Led Holofote 300W, fluxo luminoso maior que 29.000 lumens Branco Frio (6000ºk),  IP67, bivolt,uso externo Fornecimento.</t>
  </si>
  <si>
    <t>IP 50.25.0806</t>
  </si>
  <si>
    <t>Lampada a vapor de sodio, alta pressao, potencia de 70W, base E-27, bulbo ovoide, difuso, corrente 1,0A, tensao 90V, pulso de acendimento 2,5 a 4kv, fluxo luminoso nominal &gt;=5600 lm, temperatura de cor &gt;= 1900o K, vida media &gt;= 16000hs, posicao de funcionamento universal a NBR - 662 e EM-RIOLUZ no 57. Fornecimento.</t>
  </si>
  <si>
    <t>IP 50.25.0901</t>
  </si>
  <si>
    <t>Lampada a vapor de sodio, potencia de 100W, alta pressao, base E-40, bulbo tubular, corrente na lampada 1,2A, tensao de lampada 100V, pulso de acendimento 2,8 a 4,0kV, fluxo luminoso nominal &gt;= 9000lm, temperatura de cor &gt;= 2000K, vida media &gt;= 24000 hs, posicao de funcionamento universal. EM-RIOLUZ no 57 NBR IEC 662. Fornecimento.</t>
  </si>
  <si>
    <t>IP 50.25.0902</t>
  </si>
  <si>
    <t>Lampada a vapor de sodio, potencia de 150W, alta pressao, base E-40, bulbo tubular, corrente na lampada 1,8A, tensao de lampada 100V, pulso de acendimento 2,8 a 4,0kV, fluxo luminoso nominal &gt;= 14.500lm, temperatura de cor &gt;= 1950K, vida media &gt;= 24000 hs, posicao de funcionamento universal. EM-RIOLUZ no 57 NBR IEC 662. Fornecimento.</t>
  </si>
  <si>
    <t>IP 50.25.0903</t>
  </si>
  <si>
    <t>Lampada a vapor de sodio, alta pressao, potencia de 250W, base E-40, bulbo tubular, claro, corrente 3A, tensao 100V, pulso de acendimento 2,8 a 4,5kv, fluxo luminoso nominal &gt;=25000 lm, temperatura de cor &gt;= 2000o K, vida media &gt;= 24000hs, posicao de funcionamento universal a NBR - 662 e EM-RIOLUZ no 57. Fornecimento.</t>
  </si>
  <si>
    <t>IP 50.25.1000</t>
  </si>
  <si>
    <t>Lampada a vapor de sodio, alta pressao, potencia de 400W, base E-40, bulbo tubular, claro, corrente 4,6A, tensao 100V, pulso de acendimento 2,8 a 4,5kv, fluxo luminoso nominal &gt;=47500 lm, temperatura de cor &gt;= 1950o K, vida media &gt;= 24000hs, posicao de funcionamento universal a NBR - 662 e EM-RIOLUZ no 57. Fornecimento.</t>
  </si>
  <si>
    <t>IP 50.25.0406</t>
  </si>
  <si>
    <t>Lampada de multivapor metalico (MVM) de 70W/220V/E-27, clara 4000oK, bulbo ovoide. Fornecimento.</t>
  </si>
  <si>
    <t>PMPIP 50.25.0900</t>
  </si>
  <si>
    <t>Lampada multivapor metalico (MVM), potencia de 100W, base E-40, bulbo tubular,  tensao de operação mínimo 100V, corrente de operação 1,20 A, fluxo luminoso maior ou igual 8500lm, eficiência luminosa maior ou igual a  85 lm/w, temperatura de cor entre 2700 a 3200oK, vida media maior ou igual 10.000hs, posicao de funcionamento universal.  Fornecimento.</t>
  </si>
  <si>
    <t>PMPIP 50.25.0901</t>
  </si>
  <si>
    <t>Lampada multivapor metalico (MVM), potencia de 150W, base E-40, bulbo tubular,  tensao de operação mínimo 95V, corrente de operação 1,80 A, fluxo luminoso maior ou igual 13.000lm, eficiência luminosa  maior ou igual a  85 lm/w, temperatura de cor de 4.200ºK, vida media maior ou igual 10.000hs, posicao de funcionamento universal.  Fornecimento.</t>
  </si>
  <si>
    <t>IP 50.25.0421</t>
  </si>
  <si>
    <t>Lampada de multivapor metalica (MVM), base E-40, bulbo tubular, de 250W, 4000/4600oK, pulso de 0,58/0,75Kv. Fornecimento.</t>
  </si>
  <si>
    <t>IP 50.25.0424</t>
  </si>
  <si>
    <t>Lampada multivapor metalico (MVM) de 400W, bulbo tubular, tensao de ignicao maior ou igual a 3Kv e menor ou igual a 4,5Kv, temperatura de cor entre 4000 e 5000oK, posicao de funcionamento horizontal mais ou menos 20o ou qualquer. Fornecimento.</t>
  </si>
  <si>
    <t>PMPIP 50.25.0903</t>
  </si>
  <si>
    <t>Lampada multivapor metalico (MVM), potencia de 1000W, base E-40, bulbo tubular,  tensao de operação mínimo 130V, corrente de operação 8,30A, fluxo luminoso maior ou igual 85.000lm, eficiência luminosa maior ou igual a  85 lm/w, temperatura de cor de 2700 a 3200oK, vida media maior ou igual a 15.000hs, posicao de funcionamento universal.  Fornecimento.</t>
  </si>
  <si>
    <t>IP 50.30.0500</t>
  </si>
  <si>
    <t>Reator integrado para lampada VS/MVM 70W, com ignitor pico de tensao 2,8 a 4Kv, fator de potencia minimo 0,92, tensao de alimentacao 220V, corrente na lampada 0,98A, tensao na lampada 90V, EM-RIOLUZ-30. Fornecimento.</t>
  </si>
  <si>
    <t>IP 50.30.0062</t>
  </si>
  <si>
    <t>Reator aereo para lampada VS/MVM 70W, com ignitor pico de tensao 2,8 a 4Kv, fator de potencia minimo 0,92, tensao de alimentacao 220V, corrente na lampada 0,98A, tensao na lampada 90V, EM-RIOLUZ-30. Fornecimento.</t>
  </si>
  <si>
    <t>21.046.0020-0</t>
  </si>
  <si>
    <t>REATOR EXTERNO PARA LAMPADA VAPOR DE SODIO DE 100W,IGNITOR COM PICO DE TENSAO 2,8 A 4KV,FATOR DE POTENCIA MINIMO 0,92,TENSAO DE ALIMENTACAO 220V,EM-RIOLUZ-30,NBR-13593,IEC-60662.FORNECIMENTO</t>
  </si>
  <si>
    <t>PMPIP 50.30.0900</t>
  </si>
  <si>
    <t>Reator integrado para lampada VS/MVM 100W, com ignitor pico de tensao 2,8 a 4Kv, fator de potencia minimo 0,92, tensao de alimentacao 220/250V, corrente na lampada 1,8A, tensao na lampada 100V, EM-RIOLUZ-30, NBR-13593/13594, IEC-662. Fornecimento.</t>
  </si>
  <si>
    <t>IP 50.30.0153</t>
  </si>
  <si>
    <t>Reator aereo para lampada VS/MVM 150W, com ignitor pico de tensao 2,8 a 4Kv, fator de potencia minimo 0,92, tensao de alimentacao 220/250V, corrente na lampada 1,8A, tensao na lampada 100V, EM-RIOLUZ-30, NBR-13593/13594, IEC-662. Fornecimento.</t>
  </si>
  <si>
    <t>IP 50.30.0600</t>
  </si>
  <si>
    <t>Reator integrado para lampada VS/MVM 150W, com ignitor pico de tensao 2,8 a 4Kv, fator de potencia minimo 0,92, tensao de alimentacao 220/250V, corrente na lampada 1,8A, tensao na lampada 100V, EM-RIOLUZ-30, NBR-13593/13594, IEC-662. Fornecimento.</t>
  </si>
  <si>
    <t>PMPIP 50.30.0901</t>
  </si>
  <si>
    <t>Reator integrado para lampada VS/MVM 250W, com ignitor pico de tensao 2,8 a 4Kv, fator de potencia minimo 0,92, tensao de alimentacao 220/250V, corrente na lampada 1,8A, tensao na lampada 100V, NBR-13593/13594, IEC-662. Fornecimento.</t>
  </si>
  <si>
    <t>Reator interno / integrado para lâmpada vapor metálico de 400W, alto fator de potência. Fornecimento.</t>
  </si>
  <si>
    <t>PMPIP 18.250.9000-0</t>
  </si>
  <si>
    <t>Reator para lâmpada de vapor metálico de 400W, 220V, para uso externo.FORNECIMENTO.</t>
  </si>
  <si>
    <t>MAT040800</t>
  </si>
  <si>
    <t xml:space="preserve">Contactor magnetico com bobina de 220V, Telemecanique ou similar, modelo CA2 DN40 </t>
  </si>
  <si>
    <t>15.007.0900-0</t>
  </si>
  <si>
    <t>Disjuntor termomagnético, bipolar, de 10 a 32A, 3kA, modelo DIN, tipo C. FORNECIMENTO</t>
  </si>
  <si>
    <t>15.007.0901-0</t>
  </si>
  <si>
    <t xml:space="preserve">Disjuntor termomagnético, bipolar, de 40 a 63A, 3kA, modelo DIN, tipo C. FORNECIMENTO </t>
  </si>
  <si>
    <t>15.007.0902-0</t>
  </si>
  <si>
    <t>Disjuntor termomagnético, bipolar, de 70A, 3kA, modelo DIN, tipo C. FORNECIMENTO</t>
  </si>
  <si>
    <t>15.007.0903-0</t>
  </si>
  <si>
    <t>Disjuntor termomagnético, bipolar, de 80 a 100A, 3kA, modelo DIN, tipo C. FORNECIMENTO</t>
  </si>
  <si>
    <t>15.007.0904-0</t>
  </si>
  <si>
    <t xml:space="preserve">Disjuntor termomagnético, tripolar, de 10 a 32A, 3kA, modelo DIN, tipo C. FORNECIMENTO </t>
  </si>
  <si>
    <t>15.007.0905-0</t>
  </si>
  <si>
    <t xml:space="preserve">Disjuntor termomagnético, tripolar, de 40 a 63A, 3kA, modelo DIN, tipo C. FORNECIMENTO </t>
  </si>
  <si>
    <t>15.007.0906-0</t>
  </si>
  <si>
    <t>Disjuntor termomagnético, tripolar, de 70A, 3kA, modelo DIN, tipo C. FORNECIMENTO</t>
  </si>
  <si>
    <t>15.007.0907-0</t>
  </si>
  <si>
    <t>Disjuntor termomagnético, tripolar, de 80 a 100A, 3kA, modelo DIN, tipo C. FORNECIMENTO</t>
  </si>
  <si>
    <t xml:space="preserve"> PMPIP 05.55.0900</t>
  </si>
  <si>
    <t>Eficientização de ponto de iluminação pública  com luminárias LED , exclusive fornecimento da luminaria.</t>
  </si>
  <si>
    <t xml:space="preserve"> PMPIP 05.55.0901</t>
  </si>
  <si>
    <t xml:space="preserve">Manutenção do ponto de iluminação pública com a substituição de qualquer item individual ou em combinação entre eles ( rele,reator, lampada, cabo isolado e conector, etc.), exclusive material, inclusive verificação dos itens. </t>
  </si>
  <si>
    <t xml:space="preserve"> PMPIP 05.55.0902</t>
  </si>
  <si>
    <t xml:space="preserve">Instalação de iluminação Pública em rede existente de Baixa Tensão da concessionária de energia elétrica ENEL ou em rede própria da Prefeitura, exclusive material.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</si>
</sst>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Red]#,##0.00"/>
    <numFmt numFmtId="165" formatCode="&quot;R$&quot;\ #,##0.00;[Red]&quot;R$&quot;\ #,##0.00"/>
    <numFmt numFmtId="166" formatCode="#,##0.00\ ;&quot; (&quot;#,##0.00\);&quot; -&quot;#\ ;@\ "/>
  </numFmts>
  <fonts count="16" x14ac:knownFonts="1">
    <font>
      <sz val="11"/>
      <color theme="1"/>
      <name val="Calibri"/>
      <family val="2"/>
      <scheme val="minor"/>
    </font>
    <font>
      <sz val="11"/>
      <color indexed="8"/>
      <name val="Calibri"/>
      <family val="2"/>
    </font>
    <font>
      <b/>
      <sz val="8"/>
      <name val="Arial"/>
      <family val="2"/>
    </font>
    <font>
      <sz val="10"/>
      <name val="Arial"/>
    </font>
    <font>
      <sz val="8"/>
      <name val="Arial"/>
      <family val="2"/>
    </font>
    <font>
      <sz val="10"/>
      <name val="Arial"/>
      <family val="2"/>
    </font>
    <font>
      <b/>
      <sz val="10"/>
      <name val="Arial"/>
      <family val="2"/>
    </font>
    <font>
      <b/>
      <sz val="14"/>
      <name val="Arial"/>
      <family val="2"/>
    </font>
    <font>
      <b/>
      <sz val="12"/>
      <name val="Arial"/>
      <family val="2"/>
    </font>
    <font>
      <b/>
      <sz val="16"/>
      <name val="Arial"/>
      <family val="2"/>
    </font>
    <font>
      <sz val="12"/>
      <name val="Arial"/>
      <family val="2"/>
    </font>
    <font>
      <sz val="9"/>
      <name val="Arial"/>
      <family val="2"/>
    </font>
    <font>
      <b/>
      <sz val="8"/>
      <name val="Verdana"/>
      <family val="2"/>
    </font>
    <font>
      <sz val="8"/>
      <name val="Verdana"/>
      <family val="2"/>
    </font>
    <font>
      <b/>
      <sz val="24"/>
      <name val="Arial"/>
      <family val="2"/>
    </font>
    <font>
      <sz val="14"/>
      <name val="Arial"/>
      <family val="2"/>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0" fontId="1" fillId="0" borderId="0"/>
    <xf numFmtId="0" fontId="3" fillId="0" borderId="0"/>
    <xf numFmtId="9" fontId="5" fillId="0" borderId="0" applyFont="0" applyFill="0" applyBorder="0" applyAlignment="0" applyProtection="0"/>
  </cellStyleXfs>
  <cellXfs count="120">
    <xf numFmtId="0" fontId="0" fillId="0" borderId="0" xfId="0"/>
    <xf numFmtId="0" fontId="2" fillId="3" borderId="2" xfId="1" applyFont="1" applyFill="1" applyBorder="1" applyAlignment="1">
      <alignment horizontal="center" vertical="center" wrapText="1"/>
    </xf>
    <xf numFmtId="0" fontId="2" fillId="3" borderId="2" xfId="2" applyFont="1" applyFill="1" applyBorder="1" applyAlignment="1">
      <alignment horizontal="center" vertical="center"/>
    </xf>
    <xf numFmtId="164" fontId="2" fillId="0" borderId="3" xfId="1" applyNumberFormat="1" applyFont="1" applyBorder="1" applyAlignment="1">
      <alignment horizontal="center" vertical="center" wrapText="1"/>
    </xf>
    <xf numFmtId="0" fontId="2" fillId="0" borderId="3" xfId="1" applyFont="1" applyBorder="1" applyAlignment="1">
      <alignment horizontal="center" vertical="center" wrapText="1"/>
    </xf>
    <xf numFmtId="164" fontId="2" fillId="0" borderId="0" xfId="1" applyNumberFormat="1" applyFont="1" applyAlignment="1">
      <alignment horizontal="center" vertical="center" wrapText="1"/>
    </xf>
    <xf numFmtId="166" fontId="2" fillId="0" borderId="0" xfId="1" applyNumberFormat="1" applyFont="1" applyAlignment="1">
      <alignment horizontal="center" vertical="center"/>
    </xf>
    <xf numFmtId="165" fontId="4" fillId="0" borderId="6" xfId="1" applyNumberFormat="1" applyFont="1" applyBorder="1" applyAlignment="1">
      <alignment horizontal="center" vertical="center"/>
    </xf>
    <xf numFmtId="0" fontId="4" fillId="0" borderId="0" xfId="1" applyFont="1" applyAlignment="1">
      <alignment horizontal="center" vertical="center"/>
    </xf>
    <xf numFmtId="0" fontId="4" fillId="0" borderId="0" xfId="1" applyFont="1"/>
    <xf numFmtId="165" fontId="4" fillId="0" borderId="0" xfId="1" applyNumberFormat="1" applyFont="1"/>
    <xf numFmtId="165" fontId="4" fillId="4" borderId="2" xfId="1" applyNumberFormat="1" applyFont="1" applyFill="1" applyBorder="1" applyAlignment="1">
      <alignment horizontal="center" vertical="center"/>
    </xf>
    <xf numFmtId="0" fontId="5" fillId="0" borderId="1" xfId="2" applyFont="1" applyBorder="1"/>
    <xf numFmtId="0" fontId="5" fillId="0" borderId="1" xfId="2" applyFont="1" applyBorder="1" applyAlignment="1">
      <alignment horizontal="center" vertical="center"/>
    </xf>
    <xf numFmtId="0" fontId="5" fillId="0" borderId="1" xfId="2" applyFont="1" applyBorder="1" applyAlignment="1">
      <alignment horizontal="left" vertical="center" wrapText="1"/>
    </xf>
    <xf numFmtId="0" fontId="7" fillId="0" borderId="0" xfId="2" applyFont="1" applyAlignment="1">
      <alignment vertical="center"/>
    </xf>
    <xf numFmtId="164" fontId="8" fillId="0" borderId="0" xfId="2" applyNumberFormat="1" applyFont="1" applyAlignment="1">
      <alignment horizontal="center" vertical="center" wrapText="1"/>
    </xf>
    <xf numFmtId="0" fontId="8" fillId="0" borderId="0" xfId="2" applyFont="1" applyAlignment="1">
      <alignment horizontal="left" vertical="center"/>
    </xf>
    <xf numFmtId="0" fontId="5" fillId="0" borderId="0" xfId="2" applyFont="1"/>
    <xf numFmtId="0" fontId="9" fillId="0" borderId="0" xfId="2" applyFont="1" applyAlignment="1">
      <alignment vertical="center"/>
    </xf>
    <xf numFmtId="0" fontId="6" fillId="0" borderId="0" xfId="2" applyFont="1"/>
    <xf numFmtId="164" fontId="10" fillId="0" borderId="0" xfId="2" applyNumberFormat="1" applyFont="1" applyAlignment="1">
      <alignment horizontal="center" vertical="center" wrapText="1"/>
    </xf>
    <xf numFmtId="0" fontId="10" fillId="0" borderId="0" xfId="2" applyFont="1" applyAlignment="1">
      <alignment horizontal="center" vertical="center"/>
    </xf>
    <xf numFmtId="1" fontId="7" fillId="0" borderId="3" xfId="2" applyNumberFormat="1" applyFont="1" applyBorder="1" applyAlignment="1" applyProtection="1">
      <alignment horizontal="center" vertical="center"/>
      <protection locked="0"/>
    </xf>
    <xf numFmtId="1" fontId="7" fillId="0" borderId="3" xfId="2" applyNumberFormat="1" applyFont="1" applyBorder="1" applyAlignment="1" applyProtection="1">
      <alignment horizontal="left" vertical="center"/>
      <protection locked="0"/>
    </xf>
    <xf numFmtId="0" fontId="5" fillId="0" borderId="0" xfId="2" applyFont="1" applyProtection="1">
      <protection locked="0"/>
    </xf>
    <xf numFmtId="1" fontId="8" fillId="0" borderId="2" xfId="2" applyNumberFormat="1" applyFont="1" applyBorder="1" applyAlignment="1" applyProtection="1">
      <alignment horizontal="center" vertical="center" wrapText="1"/>
      <protection locked="0"/>
    </xf>
    <xf numFmtId="164" fontId="8" fillId="0" borderId="2" xfId="2" applyNumberFormat="1" applyFont="1" applyBorder="1" applyAlignment="1" applyProtection="1">
      <alignment horizontal="center" vertical="center" wrapText="1"/>
      <protection locked="0"/>
    </xf>
    <xf numFmtId="166" fontId="8" fillId="0" borderId="2" xfId="2" applyNumberFormat="1" applyFont="1" applyBorder="1" applyAlignment="1" applyProtection="1">
      <alignment horizontal="center" vertical="center" wrapText="1"/>
      <protection locked="0"/>
    </xf>
    <xf numFmtId="0" fontId="5" fillId="0" borderId="0" xfId="2" applyFont="1" applyAlignment="1" applyProtection="1">
      <alignment horizontal="center" vertical="center" wrapText="1"/>
      <protection locked="0"/>
    </xf>
    <xf numFmtId="0" fontId="8" fillId="0" borderId="2" xfId="2" applyFont="1" applyBorder="1" applyAlignment="1">
      <alignment horizontal="center" vertical="center"/>
    </xf>
    <xf numFmtId="166" fontId="10" fillId="0" borderId="2" xfId="2" applyNumberFormat="1" applyFont="1" applyBorder="1" applyAlignment="1" applyProtection="1">
      <alignment horizontal="center" vertical="center" wrapText="1"/>
      <protection locked="0"/>
    </xf>
    <xf numFmtId="0" fontId="10" fillId="0" borderId="2" xfId="2" applyFont="1" applyBorder="1" applyAlignment="1">
      <alignment vertical="top" wrapText="1"/>
    </xf>
    <xf numFmtId="0" fontId="8" fillId="0" borderId="2" xfId="1" applyFont="1" applyBorder="1" applyAlignment="1">
      <alignment horizontal="center" vertical="center"/>
    </xf>
    <xf numFmtId="0" fontId="8" fillId="0" borderId="2" xfId="2" applyFont="1" applyBorder="1" applyAlignment="1">
      <alignment horizontal="center" vertical="center" wrapText="1"/>
    </xf>
    <xf numFmtId="0" fontId="10" fillId="0" borderId="2" xfId="2" applyFont="1" applyBorder="1" applyAlignment="1">
      <alignment wrapText="1"/>
    </xf>
    <xf numFmtId="0" fontId="8" fillId="0" borderId="2" xfId="1" applyFont="1" applyBorder="1" applyAlignment="1">
      <alignment horizontal="center" vertical="center" wrapText="1"/>
    </xf>
    <xf numFmtId="164" fontId="10" fillId="6" borderId="2" xfId="1" applyNumberFormat="1" applyFont="1" applyFill="1" applyBorder="1" applyAlignment="1">
      <alignment horizontal="center" vertical="center" wrapText="1"/>
    </xf>
    <xf numFmtId="164" fontId="10" fillId="5" borderId="2" xfId="1" applyNumberFormat="1" applyFont="1" applyFill="1" applyBorder="1" applyAlignment="1">
      <alignment horizontal="center" vertical="center" wrapText="1"/>
    </xf>
    <xf numFmtId="0" fontId="10" fillId="0" borderId="2" xfId="2" applyFont="1" applyBorder="1" applyAlignment="1">
      <alignment vertical="center" wrapText="1"/>
    </xf>
    <xf numFmtId="0" fontId="10" fillId="0" borderId="2" xfId="2" applyFont="1" applyBorder="1" applyAlignment="1">
      <alignment horizontal="left" vertical="center" wrapText="1"/>
    </xf>
    <xf numFmtId="0" fontId="10" fillId="0" borderId="2" xfId="1" applyFont="1" applyBorder="1" applyAlignment="1">
      <alignment horizontal="center" vertical="center" wrapText="1"/>
    </xf>
    <xf numFmtId="4" fontId="10" fillId="0" borderId="2" xfId="2" applyNumberFormat="1" applyFont="1" applyBorder="1" applyAlignment="1">
      <alignment horizontal="center" vertical="center"/>
    </xf>
    <xf numFmtId="0" fontId="8" fillId="0" borderId="0" xfId="2" applyFont="1" applyAlignment="1">
      <alignment horizontal="center" vertical="center"/>
    </xf>
    <xf numFmtId="165" fontId="5" fillId="0" borderId="0" xfId="2" applyNumberFormat="1" applyFont="1"/>
    <xf numFmtId="0" fontId="11" fillId="0" borderId="0" xfId="2" applyFont="1" applyAlignment="1">
      <alignment horizontal="left" vertical="center" wrapText="1"/>
    </xf>
    <xf numFmtId="164" fontId="5" fillId="0" borderId="0" xfId="2" applyNumberFormat="1" applyFont="1" applyAlignment="1">
      <alignment horizontal="center" vertical="center" wrapText="1"/>
    </xf>
    <xf numFmtId="0" fontId="4" fillId="0" borderId="0" xfId="1" applyFont="1" applyAlignment="1">
      <alignment horizontal="left" vertical="center" wrapText="1"/>
    </xf>
    <xf numFmtId="164" fontId="4" fillId="0" borderId="0" xfId="1" applyNumberFormat="1" applyFont="1"/>
    <xf numFmtId="0" fontId="2" fillId="0" borderId="0" xfId="1" applyFont="1" applyAlignment="1">
      <alignment horizontal="left" vertical="center" wrapText="1"/>
    </xf>
    <xf numFmtId="164" fontId="2" fillId="0" borderId="0" xfId="1" applyNumberFormat="1" applyFont="1" applyAlignment="1">
      <alignment horizontal="center" vertical="center"/>
    </xf>
    <xf numFmtId="0" fontId="5" fillId="0" borderId="0" xfId="1" applyFont="1"/>
    <xf numFmtId="0" fontId="2" fillId="0" borderId="0" xfId="1" applyFont="1" applyAlignment="1">
      <alignment horizontal="center" vertical="center" wrapText="1"/>
    </xf>
    <xf numFmtId="0" fontId="2" fillId="0" borderId="0" xfId="1" applyFont="1"/>
    <xf numFmtId="164" fontId="12" fillId="0" borderId="2" xfId="1" applyNumberFormat="1" applyFont="1" applyBorder="1" applyAlignment="1">
      <alignment horizontal="center" vertical="center" wrapText="1"/>
    </xf>
    <xf numFmtId="0" fontId="2" fillId="0" borderId="3" xfId="1" applyFont="1" applyBorder="1" applyAlignment="1">
      <alignment horizontal="center" vertical="center"/>
    </xf>
    <xf numFmtId="0" fontId="12" fillId="0" borderId="3" xfId="2" applyFont="1" applyBorder="1" applyAlignment="1">
      <alignment horizontal="left" vertical="center" wrapText="1"/>
    </xf>
    <xf numFmtId="165" fontId="4" fillId="0" borderId="3" xfId="1" applyNumberFormat="1" applyFont="1" applyBorder="1" applyAlignment="1">
      <alignment horizontal="center" vertical="center"/>
    </xf>
    <xf numFmtId="0" fontId="2" fillId="0" borderId="0" xfId="2" applyFont="1" applyAlignment="1">
      <alignment horizontal="left" vertical="center" wrapText="1"/>
    </xf>
    <xf numFmtId="0" fontId="5" fillId="0" borderId="0" xfId="2" applyFont="1" applyAlignment="1">
      <alignment horizontal="center" vertical="center" wrapText="1"/>
    </xf>
    <xf numFmtId="164" fontId="4" fillId="0" borderId="0" xfId="1" applyNumberFormat="1" applyFont="1" applyAlignment="1">
      <alignment horizontal="center" vertical="center"/>
    </xf>
    <xf numFmtId="0" fontId="12" fillId="0" borderId="4" xfId="2" applyFont="1" applyBorder="1" applyAlignment="1">
      <alignment horizontal="center" vertical="center"/>
    </xf>
    <xf numFmtId="165" fontId="4" fillId="0" borderId="4" xfId="1" applyNumberFormat="1" applyFont="1" applyBorder="1" applyAlignment="1">
      <alignment horizontal="center" vertical="center"/>
    </xf>
    <xf numFmtId="0" fontId="12" fillId="0" borderId="5" xfId="2" applyFont="1" applyBorder="1" applyAlignment="1">
      <alignment horizontal="center" vertical="center"/>
    </xf>
    <xf numFmtId="165" fontId="4" fillId="0" borderId="5" xfId="1" applyNumberFormat="1" applyFont="1" applyBorder="1" applyAlignment="1">
      <alignment horizontal="center" vertical="center"/>
    </xf>
    <xf numFmtId="0" fontId="12" fillId="0" borderId="6" xfId="2" applyFont="1" applyBorder="1" applyAlignment="1">
      <alignment horizontal="center" vertical="center"/>
    </xf>
    <xf numFmtId="0" fontId="2" fillId="4" borderId="2" xfId="1" applyFont="1" applyFill="1" applyBorder="1" applyAlignment="1">
      <alignment horizontal="center" vertical="center"/>
    </xf>
    <xf numFmtId="0" fontId="5" fillId="0" borderId="0" xfId="2" applyFont="1" applyAlignment="1">
      <alignment horizontal="center" vertical="center"/>
    </xf>
    <xf numFmtId="0" fontId="6" fillId="0" borderId="0" xfId="2" applyFont="1" applyAlignment="1">
      <alignment horizontal="center" vertical="center"/>
    </xf>
    <xf numFmtId="0" fontId="4" fillId="0" borderId="0" xfId="1" applyFont="1" applyAlignment="1">
      <alignment horizontal="center" vertical="center" wrapText="1"/>
    </xf>
    <xf numFmtId="0" fontId="4" fillId="3" borderId="2" xfId="1" applyFont="1" applyFill="1" applyBorder="1" applyAlignment="1">
      <alignment horizontal="center" vertical="center" wrapText="1"/>
    </xf>
    <xf numFmtId="0" fontId="4" fillId="3" borderId="2" xfId="2" applyFont="1" applyFill="1" applyBorder="1" applyAlignment="1">
      <alignment horizontal="center" vertical="center"/>
    </xf>
    <xf numFmtId="164" fontId="13" fillId="0" borderId="2" xfId="1" applyNumberFormat="1" applyFont="1" applyBorder="1" applyAlignment="1">
      <alignment horizontal="center" vertical="center" wrapText="1"/>
    </xf>
    <xf numFmtId="0" fontId="4" fillId="0" borderId="3" xfId="1" applyFont="1" applyBorder="1" applyAlignment="1">
      <alignment horizontal="center" vertical="center"/>
    </xf>
    <xf numFmtId="0" fontId="13" fillId="0" borderId="3" xfId="2" applyFont="1" applyBorder="1" applyAlignment="1">
      <alignment horizontal="left" vertical="center" wrapText="1"/>
    </xf>
    <xf numFmtId="164" fontId="4" fillId="0" borderId="3" xfId="1" applyNumberFormat="1" applyFont="1" applyBorder="1" applyAlignment="1">
      <alignment horizontal="center" vertical="center" wrapText="1"/>
    </xf>
    <xf numFmtId="0" fontId="4" fillId="0" borderId="3" xfId="1" applyFont="1" applyBorder="1" applyAlignment="1">
      <alignment horizontal="center" vertical="center" wrapText="1"/>
    </xf>
    <xf numFmtId="0" fontId="4" fillId="0" borderId="0" xfId="2" applyFont="1" applyAlignment="1">
      <alignment horizontal="left" vertical="center" wrapText="1"/>
    </xf>
    <xf numFmtId="164" fontId="4" fillId="0" borderId="0" xfId="1" applyNumberFormat="1" applyFont="1" applyAlignment="1">
      <alignment horizontal="center" vertical="center" wrapText="1"/>
    </xf>
    <xf numFmtId="166" fontId="4" fillId="0" borderId="0" xfId="1" applyNumberFormat="1" applyFont="1" applyAlignment="1">
      <alignment horizontal="center" vertical="center"/>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4" fillId="4" borderId="2" xfId="1" applyFont="1" applyFill="1" applyBorder="1" applyAlignment="1">
      <alignment horizontal="center" vertical="center"/>
    </xf>
    <xf numFmtId="0" fontId="15" fillId="0" borderId="0" xfId="2" applyFont="1"/>
    <xf numFmtId="0" fontId="7" fillId="0" borderId="0" xfId="2" applyFont="1" applyAlignment="1">
      <alignment horizontal="center" vertical="center"/>
    </xf>
    <xf numFmtId="0" fontId="6" fillId="0" borderId="0" xfId="2" applyFont="1" applyAlignment="1" applyProtection="1">
      <alignment horizontal="center" vertical="center"/>
      <protection locked="0"/>
    </xf>
    <xf numFmtId="0" fontId="6" fillId="0" borderId="0" xfId="2" applyFont="1" applyAlignment="1" applyProtection="1">
      <alignment horizontal="center" vertical="center" wrapText="1"/>
      <protection locked="0"/>
    </xf>
    <xf numFmtId="0" fontId="10" fillId="0" borderId="2" xfId="2" applyFont="1" applyBorder="1" applyAlignment="1">
      <alignment horizontal="left" vertical="center"/>
    </xf>
    <xf numFmtId="164" fontId="10" fillId="5" borderId="2" xfId="2" applyNumberFormat="1" applyFont="1" applyFill="1" applyBorder="1" applyAlignment="1">
      <alignment horizontal="center" vertical="center" wrapText="1"/>
    </xf>
    <xf numFmtId="0" fontId="10" fillId="0" borderId="2" xfId="2" applyFont="1" applyBorder="1" applyAlignment="1">
      <alignment horizontal="center" vertical="center" wrapText="1"/>
    </xf>
    <xf numFmtId="164" fontId="10" fillId="0" borderId="2" xfId="2" applyNumberFormat="1" applyFont="1" applyBorder="1" applyAlignment="1">
      <alignment horizontal="center" vertical="center" wrapText="1"/>
    </xf>
    <xf numFmtId="164" fontId="10" fillId="6" borderId="2" xfId="2" applyNumberFormat="1" applyFont="1" applyFill="1" applyBorder="1" applyAlignment="1">
      <alignment horizontal="center" vertical="center" wrapText="1"/>
    </xf>
    <xf numFmtId="4" fontId="10" fillId="6" borderId="2" xfId="2" applyNumberFormat="1" applyFont="1" applyFill="1" applyBorder="1" applyAlignment="1">
      <alignment horizontal="center" vertical="center"/>
    </xf>
    <xf numFmtId="0" fontId="10" fillId="0" borderId="2" xfId="1" applyFont="1" applyBorder="1" applyAlignment="1">
      <alignment horizontal="left" vertical="center" wrapText="1"/>
    </xf>
    <xf numFmtId="4" fontId="10" fillId="5" borderId="2" xfId="2" applyNumberFormat="1" applyFont="1" applyFill="1" applyBorder="1" applyAlignment="1">
      <alignment horizontal="center" vertical="center"/>
    </xf>
    <xf numFmtId="164" fontId="8" fillId="0" borderId="2" xfId="2" applyNumberFormat="1" applyFont="1" applyBorder="1" applyAlignment="1">
      <alignment horizontal="center" vertical="center" wrapText="1"/>
    </xf>
    <xf numFmtId="164" fontId="5" fillId="0" borderId="0" xfId="2" applyNumberFormat="1" applyFont="1"/>
    <xf numFmtId="10" fontId="5" fillId="0" borderId="0" xfId="2" applyNumberFormat="1" applyFont="1"/>
    <xf numFmtId="9" fontId="5" fillId="0" borderId="0" xfId="3" applyFont="1" applyFill="1"/>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6" xfId="1" applyFont="1" applyBorder="1" applyAlignment="1">
      <alignment horizontal="left" vertical="center" wrapText="1"/>
    </xf>
    <xf numFmtId="0" fontId="13" fillId="4" borderId="2" xfId="1" applyFont="1" applyFill="1" applyBorder="1" applyAlignment="1">
      <alignment horizontal="left" vertical="center" wrapText="1"/>
    </xf>
    <xf numFmtId="0" fontId="4" fillId="0" borderId="0" xfId="1" applyFont="1" applyAlignment="1">
      <alignment vertical="center"/>
    </xf>
    <xf numFmtId="0" fontId="4" fillId="0" borderId="0" xfId="1" applyFont="1" applyAlignment="1">
      <alignment horizontal="left" vertical="center" wrapText="1"/>
    </xf>
    <xf numFmtId="164" fontId="4" fillId="2" borderId="1" xfId="1" applyNumberFormat="1" applyFont="1" applyFill="1" applyBorder="1" applyAlignment="1">
      <alignment horizontal="center" vertical="center"/>
    </xf>
    <xf numFmtId="0" fontId="5"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0" xfId="1" applyFont="1" applyAlignment="1">
      <alignment horizontal="left" vertical="center" wrapText="1"/>
    </xf>
    <xf numFmtId="164" fontId="2" fillId="2" borderId="1" xfId="1" applyNumberFormat="1" applyFont="1" applyFill="1" applyBorder="1" applyAlignment="1">
      <alignment horizontal="center" vertical="center"/>
    </xf>
    <xf numFmtId="0" fontId="6" fillId="0" borderId="1" xfId="1" applyFont="1" applyBorder="1" applyAlignment="1">
      <alignment horizontal="center" vertical="center"/>
    </xf>
    <xf numFmtId="0" fontId="6" fillId="0" borderId="0" xfId="2" applyFont="1" applyAlignment="1">
      <alignment horizontal="center"/>
    </xf>
    <xf numFmtId="164" fontId="14" fillId="2" borderId="1" xfId="1" applyNumberFormat="1" applyFont="1" applyFill="1" applyBorder="1" applyAlignment="1">
      <alignment horizontal="center" vertical="center"/>
    </xf>
    <xf numFmtId="0" fontId="7" fillId="0" borderId="1" xfId="2" applyFont="1" applyBorder="1" applyAlignment="1">
      <alignment horizontal="center" vertical="center" wrapText="1"/>
    </xf>
    <xf numFmtId="0" fontId="8" fillId="0" borderId="3" xfId="2" applyFont="1" applyBorder="1" applyAlignment="1" applyProtection="1">
      <alignment horizontal="center" vertical="center" wrapText="1"/>
      <protection locked="0"/>
    </xf>
    <xf numFmtId="164" fontId="8" fillId="0" borderId="2" xfId="2" applyNumberFormat="1" applyFont="1" applyBorder="1" applyAlignment="1">
      <alignment horizontal="right" vertical="center" wrapText="1"/>
    </xf>
  </cellXfs>
  <cellStyles count="4">
    <cellStyle name="Normal" xfId="0" builtinId="0"/>
    <cellStyle name="Normal 2" xfId="2"/>
    <cellStyle name="Normal_MEMÓRIA DE CÁLCULO  - JULHO DE 2012" xfId="1"/>
    <cellStyle name="Porcentagem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266700</xdr:colOff>
          <xdr:row>0</xdr:row>
          <xdr:rowOff>57150</xdr:rowOff>
        </xdr:from>
        <xdr:to>
          <xdr:col>0</xdr:col>
          <xdr:colOff>666750</xdr:colOff>
          <xdr:row>3</xdr:row>
          <xdr:rowOff>104775</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A412166-F6AF-466D-9E15-AFFC5BB7FFAB}"/>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266700</xdr:colOff>
          <xdr:row>0</xdr:row>
          <xdr:rowOff>57150</xdr:rowOff>
        </xdr:from>
        <xdr:to>
          <xdr:col>0</xdr:col>
          <xdr:colOff>752475</xdr:colOff>
          <xdr:row>3</xdr:row>
          <xdr:rowOff>66675</xdr:rowOff>
        </xdr:to>
        <xdr:sp macro="" textlink="">
          <xdr:nvSpPr>
            <xdr:cNvPr id="3073" name="Object 1" hidden="1">
              <a:extLst>
                <a:ext uri="{63B3BB69-23CF-44E3-9099-C40C66FF867C}">
                  <a14:compatExt spid="_x0000_s3073"/>
                </a:ext>
                <a:ext uri="{FF2B5EF4-FFF2-40B4-BE49-F238E27FC236}">
                  <a16:creationId xmlns:a16="http://schemas.microsoft.com/office/drawing/2014/main" xmlns="" id="{C44A4288-A5E6-44AA-A7B2-46A5405DEA0D}"/>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400050</xdr:colOff>
          <xdr:row>0</xdr:row>
          <xdr:rowOff>57150</xdr:rowOff>
        </xdr:from>
        <xdr:to>
          <xdr:col>0</xdr:col>
          <xdr:colOff>1228725</xdr:colOff>
          <xdr:row>2</xdr:row>
          <xdr:rowOff>333375</xdr:rowOff>
        </xdr:to>
        <xdr:sp macro="" textlink="">
          <xdr:nvSpPr>
            <xdr:cNvPr id="4097" name="Object 1" hidden="1">
              <a:extLst>
                <a:ext uri="{63B3BB69-23CF-44E3-9099-C40C66FF867C}">
                  <a14:compatExt spid="_x0000_s4097"/>
                </a:ext>
                <a:ext uri="{FF2B5EF4-FFF2-40B4-BE49-F238E27FC236}">
                  <a16:creationId xmlns:a16="http://schemas.microsoft.com/office/drawing/2014/main" xmlns="" id="{06944610-DAAF-4506-A461-9929E862D3F2}"/>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dosEmopm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ONT%20MANUT%20PMNI%202001%20PROP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Emopmod"/>
      <sheetName val="PLANILHA ATUALIZADA"/>
      <sheetName val="#REF"/>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 MDO PMNI"/>
      <sheetName val="FATOR"/>
      <sheetName val="PRECOS ACELET"/>
      <sheetName val="PRECOS BASE ANTERIOR + 10%"/>
      <sheetName val="PRECOS  PMNI"/>
      <sheetName val="PRECOS MONTANA"/>
      <sheetName val="LUCRO ACELET"/>
      <sheetName val="LUCRO MONTANA"/>
      <sheetName val="COMISSOES"/>
      <sheetName val="CUSTO_MDO_PMNI"/>
      <sheetName val="PRECOS_ACELET"/>
      <sheetName val="PRECOS_BASE_ANTERIOR_+_10%"/>
      <sheetName val="PRECOS__PMNI"/>
      <sheetName val="PRECOS_MONTANA"/>
      <sheetName val="LUCRO_ACELET"/>
      <sheetName val="LUCRO_MONTANA"/>
    </sheetNames>
    <sheetDataSet>
      <sheetData sheetId="0"/>
      <sheetData sheetId="1">
        <row r="29">
          <cell r="D29">
            <v>1.6890000000000001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w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26"/>
  <sheetViews>
    <sheetView topLeftCell="A16" workbookViewId="0">
      <selection activeCell="E12" sqref="E12"/>
    </sheetView>
  </sheetViews>
  <sheetFormatPr defaultRowHeight="12.75" x14ac:dyDescent="0.2"/>
  <cols>
    <col min="1" max="1" width="14.42578125" style="18" bestFit="1" customWidth="1"/>
    <col min="2" max="2" width="50.140625" style="18" customWidth="1"/>
    <col min="3" max="3" width="10.7109375" style="18" bestFit="1" customWidth="1"/>
    <col min="4" max="4" width="12.140625" style="18" bestFit="1" customWidth="1"/>
    <col min="5" max="5" width="11.85546875" style="18" customWidth="1"/>
    <col min="6" max="256" width="9.140625" style="18"/>
    <col min="257" max="257" width="14.42578125" style="18" bestFit="1" customWidth="1"/>
    <col min="258" max="258" width="50.140625" style="18" customWidth="1"/>
    <col min="259" max="259" width="10.7109375" style="18" bestFit="1" customWidth="1"/>
    <col min="260" max="260" width="12.140625" style="18" bestFit="1" customWidth="1"/>
    <col min="261" max="261" width="11.85546875" style="18" customWidth="1"/>
    <col min="262" max="512" width="9.140625" style="18"/>
    <col min="513" max="513" width="14.42578125" style="18" bestFit="1" customWidth="1"/>
    <col min="514" max="514" width="50.140625" style="18" customWidth="1"/>
    <col min="515" max="515" width="10.7109375" style="18" bestFit="1" customWidth="1"/>
    <col min="516" max="516" width="12.140625" style="18" bestFit="1" customWidth="1"/>
    <col min="517" max="517" width="11.85546875" style="18" customWidth="1"/>
    <col min="518" max="768" width="9.140625" style="18"/>
    <col min="769" max="769" width="14.42578125" style="18" bestFit="1" customWidth="1"/>
    <col min="770" max="770" width="50.140625" style="18" customWidth="1"/>
    <col min="771" max="771" width="10.7109375" style="18" bestFit="1" customWidth="1"/>
    <col min="772" max="772" width="12.140625" style="18" bestFit="1" customWidth="1"/>
    <col min="773" max="773" width="11.85546875" style="18" customWidth="1"/>
    <col min="774" max="1024" width="9.140625" style="18"/>
    <col min="1025" max="1025" width="14.42578125" style="18" bestFit="1" customWidth="1"/>
    <col min="1026" max="1026" width="50.140625" style="18" customWidth="1"/>
    <col min="1027" max="1027" width="10.7109375" style="18" bestFit="1" customWidth="1"/>
    <col min="1028" max="1028" width="12.140625" style="18" bestFit="1" customWidth="1"/>
    <col min="1029" max="1029" width="11.85546875" style="18" customWidth="1"/>
    <col min="1030" max="1280" width="9.140625" style="18"/>
    <col min="1281" max="1281" width="14.42578125" style="18" bestFit="1" customWidth="1"/>
    <col min="1282" max="1282" width="50.140625" style="18" customWidth="1"/>
    <col min="1283" max="1283" width="10.7109375" style="18" bestFit="1" customWidth="1"/>
    <col min="1284" max="1284" width="12.140625" style="18" bestFit="1" customWidth="1"/>
    <col min="1285" max="1285" width="11.85546875" style="18" customWidth="1"/>
    <col min="1286" max="1536" width="9.140625" style="18"/>
    <col min="1537" max="1537" width="14.42578125" style="18" bestFit="1" customWidth="1"/>
    <col min="1538" max="1538" width="50.140625" style="18" customWidth="1"/>
    <col min="1539" max="1539" width="10.7109375" style="18" bestFit="1" customWidth="1"/>
    <col min="1540" max="1540" width="12.140625" style="18" bestFit="1" customWidth="1"/>
    <col min="1541" max="1541" width="11.85546875" style="18" customWidth="1"/>
    <col min="1542" max="1792" width="9.140625" style="18"/>
    <col min="1793" max="1793" width="14.42578125" style="18" bestFit="1" customWidth="1"/>
    <col min="1794" max="1794" width="50.140625" style="18" customWidth="1"/>
    <col min="1795" max="1795" width="10.7109375" style="18" bestFit="1" customWidth="1"/>
    <col min="1796" max="1796" width="12.140625" style="18" bestFit="1" customWidth="1"/>
    <col min="1797" max="1797" width="11.85546875" style="18" customWidth="1"/>
    <col min="1798" max="2048" width="9.140625" style="18"/>
    <col min="2049" max="2049" width="14.42578125" style="18" bestFit="1" customWidth="1"/>
    <col min="2050" max="2050" width="50.140625" style="18" customWidth="1"/>
    <col min="2051" max="2051" width="10.7109375" style="18" bestFit="1" customWidth="1"/>
    <col min="2052" max="2052" width="12.140625" style="18" bestFit="1" customWidth="1"/>
    <col min="2053" max="2053" width="11.85546875" style="18" customWidth="1"/>
    <col min="2054" max="2304" width="9.140625" style="18"/>
    <col min="2305" max="2305" width="14.42578125" style="18" bestFit="1" customWidth="1"/>
    <col min="2306" max="2306" width="50.140625" style="18" customWidth="1"/>
    <col min="2307" max="2307" width="10.7109375" style="18" bestFit="1" customWidth="1"/>
    <col min="2308" max="2308" width="12.140625" style="18" bestFit="1" customWidth="1"/>
    <col min="2309" max="2309" width="11.85546875" style="18" customWidth="1"/>
    <col min="2310" max="2560" width="9.140625" style="18"/>
    <col min="2561" max="2561" width="14.42578125" style="18" bestFit="1" customWidth="1"/>
    <col min="2562" max="2562" width="50.140625" style="18" customWidth="1"/>
    <col min="2563" max="2563" width="10.7109375" style="18" bestFit="1" customWidth="1"/>
    <col min="2564" max="2564" width="12.140625" style="18" bestFit="1" customWidth="1"/>
    <col min="2565" max="2565" width="11.85546875" style="18" customWidth="1"/>
    <col min="2566" max="2816" width="9.140625" style="18"/>
    <col min="2817" max="2817" width="14.42578125" style="18" bestFit="1" customWidth="1"/>
    <col min="2818" max="2818" width="50.140625" style="18" customWidth="1"/>
    <col min="2819" max="2819" width="10.7109375" style="18" bestFit="1" customWidth="1"/>
    <col min="2820" max="2820" width="12.140625" style="18" bestFit="1" customWidth="1"/>
    <col min="2821" max="2821" width="11.85546875" style="18" customWidth="1"/>
    <col min="2822" max="3072" width="9.140625" style="18"/>
    <col min="3073" max="3073" width="14.42578125" style="18" bestFit="1" customWidth="1"/>
    <col min="3074" max="3074" width="50.140625" style="18" customWidth="1"/>
    <col min="3075" max="3075" width="10.7109375" style="18" bestFit="1" customWidth="1"/>
    <col min="3076" max="3076" width="12.140625" style="18" bestFit="1" customWidth="1"/>
    <col min="3077" max="3077" width="11.85546875" style="18" customWidth="1"/>
    <col min="3078" max="3328" width="9.140625" style="18"/>
    <col min="3329" max="3329" width="14.42578125" style="18" bestFit="1" customWidth="1"/>
    <col min="3330" max="3330" width="50.140625" style="18" customWidth="1"/>
    <col min="3331" max="3331" width="10.7109375" style="18" bestFit="1" customWidth="1"/>
    <col min="3332" max="3332" width="12.140625" style="18" bestFit="1" customWidth="1"/>
    <col min="3333" max="3333" width="11.85546875" style="18" customWidth="1"/>
    <col min="3334" max="3584" width="9.140625" style="18"/>
    <col min="3585" max="3585" width="14.42578125" style="18" bestFit="1" customWidth="1"/>
    <col min="3586" max="3586" width="50.140625" style="18" customWidth="1"/>
    <col min="3587" max="3587" width="10.7109375" style="18" bestFit="1" customWidth="1"/>
    <col min="3588" max="3588" width="12.140625" style="18" bestFit="1" customWidth="1"/>
    <col min="3589" max="3589" width="11.85546875" style="18" customWidth="1"/>
    <col min="3590" max="3840" width="9.140625" style="18"/>
    <col min="3841" max="3841" width="14.42578125" style="18" bestFit="1" customWidth="1"/>
    <col min="3842" max="3842" width="50.140625" style="18" customWidth="1"/>
    <col min="3843" max="3843" width="10.7109375" style="18" bestFit="1" customWidth="1"/>
    <col min="3844" max="3844" width="12.140625" style="18" bestFit="1" customWidth="1"/>
    <col min="3845" max="3845" width="11.85546875" style="18" customWidth="1"/>
    <col min="3846" max="4096" width="9.140625" style="18"/>
    <col min="4097" max="4097" width="14.42578125" style="18" bestFit="1" customWidth="1"/>
    <col min="4098" max="4098" width="50.140625" style="18" customWidth="1"/>
    <col min="4099" max="4099" width="10.7109375" style="18" bestFit="1" customWidth="1"/>
    <col min="4100" max="4100" width="12.140625" style="18" bestFit="1" customWidth="1"/>
    <col min="4101" max="4101" width="11.85546875" style="18" customWidth="1"/>
    <col min="4102" max="4352" width="9.140625" style="18"/>
    <col min="4353" max="4353" width="14.42578125" style="18" bestFit="1" customWidth="1"/>
    <col min="4354" max="4354" width="50.140625" style="18" customWidth="1"/>
    <col min="4355" max="4355" width="10.7109375" style="18" bestFit="1" customWidth="1"/>
    <col min="4356" max="4356" width="12.140625" style="18" bestFit="1" customWidth="1"/>
    <col min="4357" max="4357" width="11.85546875" style="18" customWidth="1"/>
    <col min="4358" max="4608" width="9.140625" style="18"/>
    <col min="4609" max="4609" width="14.42578125" style="18" bestFit="1" customWidth="1"/>
    <col min="4610" max="4610" width="50.140625" style="18" customWidth="1"/>
    <col min="4611" max="4611" width="10.7109375" style="18" bestFit="1" customWidth="1"/>
    <col min="4612" max="4612" width="12.140625" style="18" bestFit="1" customWidth="1"/>
    <col min="4613" max="4613" width="11.85546875" style="18" customWidth="1"/>
    <col min="4614" max="4864" width="9.140625" style="18"/>
    <col min="4865" max="4865" width="14.42578125" style="18" bestFit="1" customWidth="1"/>
    <col min="4866" max="4866" width="50.140625" style="18" customWidth="1"/>
    <col min="4867" max="4867" width="10.7109375" style="18" bestFit="1" customWidth="1"/>
    <col min="4868" max="4868" width="12.140625" style="18" bestFit="1" customWidth="1"/>
    <col min="4869" max="4869" width="11.85546875" style="18" customWidth="1"/>
    <col min="4870" max="5120" width="9.140625" style="18"/>
    <col min="5121" max="5121" width="14.42578125" style="18" bestFit="1" customWidth="1"/>
    <col min="5122" max="5122" width="50.140625" style="18" customWidth="1"/>
    <col min="5123" max="5123" width="10.7109375" style="18" bestFit="1" customWidth="1"/>
    <col min="5124" max="5124" width="12.140625" style="18" bestFit="1" customWidth="1"/>
    <col min="5125" max="5125" width="11.85546875" style="18" customWidth="1"/>
    <col min="5126" max="5376" width="9.140625" style="18"/>
    <col min="5377" max="5377" width="14.42578125" style="18" bestFit="1" customWidth="1"/>
    <col min="5378" max="5378" width="50.140625" style="18" customWidth="1"/>
    <col min="5379" max="5379" width="10.7109375" style="18" bestFit="1" customWidth="1"/>
    <col min="5380" max="5380" width="12.140625" style="18" bestFit="1" customWidth="1"/>
    <col min="5381" max="5381" width="11.85546875" style="18" customWidth="1"/>
    <col min="5382" max="5632" width="9.140625" style="18"/>
    <col min="5633" max="5633" width="14.42578125" style="18" bestFit="1" customWidth="1"/>
    <col min="5634" max="5634" width="50.140625" style="18" customWidth="1"/>
    <col min="5635" max="5635" width="10.7109375" style="18" bestFit="1" customWidth="1"/>
    <col min="5636" max="5636" width="12.140625" style="18" bestFit="1" customWidth="1"/>
    <col min="5637" max="5637" width="11.85546875" style="18" customWidth="1"/>
    <col min="5638" max="5888" width="9.140625" style="18"/>
    <col min="5889" max="5889" width="14.42578125" style="18" bestFit="1" customWidth="1"/>
    <col min="5890" max="5890" width="50.140625" style="18" customWidth="1"/>
    <col min="5891" max="5891" width="10.7109375" style="18" bestFit="1" customWidth="1"/>
    <col min="5892" max="5892" width="12.140625" style="18" bestFit="1" customWidth="1"/>
    <col min="5893" max="5893" width="11.85546875" style="18" customWidth="1"/>
    <col min="5894" max="6144" width="9.140625" style="18"/>
    <col min="6145" max="6145" width="14.42578125" style="18" bestFit="1" customWidth="1"/>
    <col min="6146" max="6146" width="50.140625" style="18" customWidth="1"/>
    <col min="6147" max="6147" width="10.7109375" style="18" bestFit="1" customWidth="1"/>
    <col min="6148" max="6148" width="12.140625" style="18" bestFit="1" customWidth="1"/>
    <col min="6149" max="6149" width="11.85546875" style="18" customWidth="1"/>
    <col min="6150" max="6400" width="9.140625" style="18"/>
    <col min="6401" max="6401" width="14.42578125" style="18" bestFit="1" customWidth="1"/>
    <col min="6402" max="6402" width="50.140625" style="18" customWidth="1"/>
    <col min="6403" max="6403" width="10.7109375" style="18" bestFit="1" customWidth="1"/>
    <col min="6404" max="6404" width="12.140625" style="18" bestFit="1" customWidth="1"/>
    <col min="6405" max="6405" width="11.85546875" style="18" customWidth="1"/>
    <col min="6406" max="6656" width="9.140625" style="18"/>
    <col min="6657" max="6657" width="14.42578125" style="18" bestFit="1" customWidth="1"/>
    <col min="6658" max="6658" width="50.140625" style="18" customWidth="1"/>
    <col min="6659" max="6659" width="10.7109375" style="18" bestFit="1" customWidth="1"/>
    <col min="6660" max="6660" width="12.140625" style="18" bestFit="1" customWidth="1"/>
    <col min="6661" max="6661" width="11.85546875" style="18" customWidth="1"/>
    <col min="6662" max="6912" width="9.140625" style="18"/>
    <col min="6913" max="6913" width="14.42578125" style="18" bestFit="1" customWidth="1"/>
    <col min="6914" max="6914" width="50.140625" style="18" customWidth="1"/>
    <col min="6915" max="6915" width="10.7109375" style="18" bestFit="1" customWidth="1"/>
    <col min="6916" max="6916" width="12.140625" style="18" bestFit="1" customWidth="1"/>
    <col min="6917" max="6917" width="11.85546875" style="18" customWidth="1"/>
    <col min="6918" max="7168" width="9.140625" style="18"/>
    <col min="7169" max="7169" width="14.42578125" style="18" bestFit="1" customWidth="1"/>
    <col min="7170" max="7170" width="50.140625" style="18" customWidth="1"/>
    <col min="7171" max="7171" width="10.7109375" style="18" bestFit="1" customWidth="1"/>
    <col min="7172" max="7172" width="12.140625" style="18" bestFit="1" customWidth="1"/>
    <col min="7173" max="7173" width="11.85546875" style="18" customWidth="1"/>
    <col min="7174" max="7424" width="9.140625" style="18"/>
    <col min="7425" max="7425" width="14.42578125" style="18" bestFit="1" customWidth="1"/>
    <col min="7426" max="7426" width="50.140625" style="18" customWidth="1"/>
    <col min="7427" max="7427" width="10.7109375" style="18" bestFit="1" customWidth="1"/>
    <col min="7428" max="7428" width="12.140625" style="18" bestFit="1" customWidth="1"/>
    <col min="7429" max="7429" width="11.85546875" style="18" customWidth="1"/>
    <col min="7430" max="7680" width="9.140625" style="18"/>
    <col min="7681" max="7681" width="14.42578125" style="18" bestFit="1" customWidth="1"/>
    <col min="7682" max="7682" width="50.140625" style="18" customWidth="1"/>
    <col min="7683" max="7683" width="10.7109375" style="18" bestFit="1" customWidth="1"/>
    <col min="7684" max="7684" width="12.140625" style="18" bestFit="1" customWidth="1"/>
    <col min="7685" max="7685" width="11.85546875" style="18" customWidth="1"/>
    <col min="7686" max="7936" width="9.140625" style="18"/>
    <col min="7937" max="7937" width="14.42578125" style="18" bestFit="1" customWidth="1"/>
    <col min="7938" max="7938" width="50.140625" style="18" customWidth="1"/>
    <col min="7939" max="7939" width="10.7109375" style="18" bestFit="1" customWidth="1"/>
    <col min="7940" max="7940" width="12.140625" style="18" bestFit="1" customWidth="1"/>
    <col min="7941" max="7941" width="11.85546875" style="18" customWidth="1"/>
    <col min="7942" max="8192" width="9.140625" style="18"/>
    <col min="8193" max="8193" width="14.42578125" style="18" bestFit="1" customWidth="1"/>
    <col min="8194" max="8194" width="50.140625" style="18" customWidth="1"/>
    <col min="8195" max="8195" width="10.7109375" style="18" bestFit="1" customWidth="1"/>
    <col min="8196" max="8196" width="12.140625" style="18" bestFit="1" customWidth="1"/>
    <col min="8197" max="8197" width="11.85546875" style="18" customWidth="1"/>
    <col min="8198" max="8448" width="9.140625" style="18"/>
    <col min="8449" max="8449" width="14.42578125" style="18" bestFit="1" customWidth="1"/>
    <col min="8450" max="8450" width="50.140625" style="18" customWidth="1"/>
    <col min="8451" max="8451" width="10.7109375" style="18" bestFit="1" customWidth="1"/>
    <col min="8452" max="8452" width="12.140625" style="18" bestFit="1" customWidth="1"/>
    <col min="8453" max="8453" width="11.85546875" style="18" customWidth="1"/>
    <col min="8454" max="8704" width="9.140625" style="18"/>
    <col min="8705" max="8705" width="14.42578125" style="18" bestFit="1" customWidth="1"/>
    <col min="8706" max="8706" width="50.140625" style="18" customWidth="1"/>
    <col min="8707" max="8707" width="10.7109375" style="18" bestFit="1" customWidth="1"/>
    <col min="8708" max="8708" width="12.140625" style="18" bestFit="1" customWidth="1"/>
    <col min="8709" max="8709" width="11.85546875" style="18" customWidth="1"/>
    <col min="8710" max="8960" width="9.140625" style="18"/>
    <col min="8961" max="8961" width="14.42578125" style="18" bestFit="1" customWidth="1"/>
    <col min="8962" max="8962" width="50.140625" style="18" customWidth="1"/>
    <col min="8963" max="8963" width="10.7109375" style="18" bestFit="1" customWidth="1"/>
    <col min="8964" max="8964" width="12.140625" style="18" bestFit="1" customWidth="1"/>
    <col min="8965" max="8965" width="11.85546875" style="18" customWidth="1"/>
    <col min="8966" max="9216" width="9.140625" style="18"/>
    <col min="9217" max="9217" width="14.42578125" style="18" bestFit="1" customWidth="1"/>
    <col min="9218" max="9218" width="50.140625" style="18" customWidth="1"/>
    <col min="9219" max="9219" width="10.7109375" style="18" bestFit="1" customWidth="1"/>
    <col min="9220" max="9220" width="12.140625" style="18" bestFit="1" customWidth="1"/>
    <col min="9221" max="9221" width="11.85546875" style="18" customWidth="1"/>
    <col min="9222" max="9472" width="9.140625" style="18"/>
    <col min="9473" max="9473" width="14.42578125" style="18" bestFit="1" customWidth="1"/>
    <col min="9474" max="9474" width="50.140625" style="18" customWidth="1"/>
    <col min="9475" max="9475" width="10.7109375" style="18" bestFit="1" customWidth="1"/>
    <col min="9476" max="9476" width="12.140625" style="18" bestFit="1" customWidth="1"/>
    <col min="9477" max="9477" width="11.85546875" style="18" customWidth="1"/>
    <col min="9478" max="9728" width="9.140625" style="18"/>
    <col min="9729" max="9729" width="14.42578125" style="18" bestFit="1" customWidth="1"/>
    <col min="9730" max="9730" width="50.140625" style="18" customWidth="1"/>
    <col min="9731" max="9731" width="10.7109375" style="18" bestFit="1" customWidth="1"/>
    <col min="9732" max="9732" width="12.140625" style="18" bestFit="1" customWidth="1"/>
    <col min="9733" max="9733" width="11.85546875" style="18" customWidth="1"/>
    <col min="9734" max="9984" width="9.140625" style="18"/>
    <col min="9985" max="9985" width="14.42578125" style="18" bestFit="1" customWidth="1"/>
    <col min="9986" max="9986" width="50.140625" style="18" customWidth="1"/>
    <col min="9987" max="9987" width="10.7109375" style="18" bestFit="1" customWidth="1"/>
    <col min="9988" max="9988" width="12.140625" style="18" bestFit="1" customWidth="1"/>
    <col min="9989" max="9989" width="11.85546875" style="18" customWidth="1"/>
    <col min="9990" max="10240" width="9.140625" style="18"/>
    <col min="10241" max="10241" width="14.42578125" style="18" bestFit="1" customWidth="1"/>
    <col min="10242" max="10242" width="50.140625" style="18" customWidth="1"/>
    <col min="10243" max="10243" width="10.7109375" style="18" bestFit="1" customWidth="1"/>
    <col min="10244" max="10244" width="12.140625" style="18" bestFit="1" customWidth="1"/>
    <col min="10245" max="10245" width="11.85546875" style="18" customWidth="1"/>
    <col min="10246" max="10496" width="9.140625" style="18"/>
    <col min="10497" max="10497" width="14.42578125" style="18" bestFit="1" customWidth="1"/>
    <col min="10498" max="10498" width="50.140625" style="18" customWidth="1"/>
    <col min="10499" max="10499" width="10.7109375" style="18" bestFit="1" customWidth="1"/>
    <col min="10500" max="10500" width="12.140625" style="18" bestFit="1" customWidth="1"/>
    <col min="10501" max="10501" width="11.85546875" style="18" customWidth="1"/>
    <col min="10502" max="10752" width="9.140625" style="18"/>
    <col min="10753" max="10753" width="14.42578125" style="18" bestFit="1" customWidth="1"/>
    <col min="10754" max="10754" width="50.140625" style="18" customWidth="1"/>
    <col min="10755" max="10755" width="10.7109375" style="18" bestFit="1" customWidth="1"/>
    <col min="10756" max="10756" width="12.140625" style="18" bestFit="1" customWidth="1"/>
    <col min="10757" max="10757" width="11.85546875" style="18" customWidth="1"/>
    <col min="10758" max="11008" width="9.140625" style="18"/>
    <col min="11009" max="11009" width="14.42578125" style="18" bestFit="1" customWidth="1"/>
    <col min="11010" max="11010" width="50.140625" style="18" customWidth="1"/>
    <col min="11011" max="11011" width="10.7109375" style="18" bestFit="1" customWidth="1"/>
    <col min="11012" max="11012" width="12.140625" style="18" bestFit="1" customWidth="1"/>
    <col min="11013" max="11013" width="11.85546875" style="18" customWidth="1"/>
    <col min="11014" max="11264" width="9.140625" style="18"/>
    <col min="11265" max="11265" width="14.42578125" style="18" bestFit="1" customWidth="1"/>
    <col min="11266" max="11266" width="50.140625" style="18" customWidth="1"/>
    <col min="11267" max="11267" width="10.7109375" style="18" bestFit="1" customWidth="1"/>
    <col min="11268" max="11268" width="12.140625" style="18" bestFit="1" customWidth="1"/>
    <col min="11269" max="11269" width="11.85546875" style="18" customWidth="1"/>
    <col min="11270" max="11520" width="9.140625" style="18"/>
    <col min="11521" max="11521" width="14.42578125" style="18" bestFit="1" customWidth="1"/>
    <col min="11522" max="11522" width="50.140625" style="18" customWidth="1"/>
    <col min="11523" max="11523" width="10.7109375" style="18" bestFit="1" customWidth="1"/>
    <col min="11524" max="11524" width="12.140625" style="18" bestFit="1" customWidth="1"/>
    <col min="11525" max="11525" width="11.85546875" style="18" customWidth="1"/>
    <col min="11526" max="11776" width="9.140625" style="18"/>
    <col min="11777" max="11777" width="14.42578125" style="18" bestFit="1" customWidth="1"/>
    <col min="11778" max="11778" width="50.140625" style="18" customWidth="1"/>
    <col min="11779" max="11779" width="10.7109375" style="18" bestFit="1" customWidth="1"/>
    <col min="11780" max="11780" width="12.140625" style="18" bestFit="1" customWidth="1"/>
    <col min="11781" max="11781" width="11.85546875" style="18" customWidth="1"/>
    <col min="11782" max="12032" width="9.140625" style="18"/>
    <col min="12033" max="12033" width="14.42578125" style="18" bestFit="1" customWidth="1"/>
    <col min="12034" max="12034" width="50.140625" style="18" customWidth="1"/>
    <col min="12035" max="12035" width="10.7109375" style="18" bestFit="1" customWidth="1"/>
    <col min="12036" max="12036" width="12.140625" style="18" bestFit="1" customWidth="1"/>
    <col min="12037" max="12037" width="11.85546875" style="18" customWidth="1"/>
    <col min="12038" max="12288" width="9.140625" style="18"/>
    <col min="12289" max="12289" width="14.42578125" style="18" bestFit="1" customWidth="1"/>
    <col min="12290" max="12290" width="50.140625" style="18" customWidth="1"/>
    <col min="12291" max="12291" width="10.7109375" style="18" bestFit="1" customWidth="1"/>
    <col min="12292" max="12292" width="12.140625" style="18" bestFit="1" customWidth="1"/>
    <col min="12293" max="12293" width="11.85546875" style="18" customWidth="1"/>
    <col min="12294" max="12544" width="9.140625" style="18"/>
    <col min="12545" max="12545" width="14.42578125" style="18" bestFit="1" customWidth="1"/>
    <col min="12546" max="12546" width="50.140625" style="18" customWidth="1"/>
    <col min="12547" max="12547" width="10.7109375" style="18" bestFit="1" customWidth="1"/>
    <col min="12548" max="12548" width="12.140625" style="18" bestFit="1" customWidth="1"/>
    <col min="12549" max="12549" width="11.85546875" style="18" customWidth="1"/>
    <col min="12550" max="12800" width="9.140625" style="18"/>
    <col min="12801" max="12801" width="14.42578125" style="18" bestFit="1" customWidth="1"/>
    <col min="12802" max="12802" width="50.140625" style="18" customWidth="1"/>
    <col min="12803" max="12803" width="10.7109375" style="18" bestFit="1" customWidth="1"/>
    <col min="12804" max="12804" width="12.140625" style="18" bestFit="1" customWidth="1"/>
    <col min="12805" max="12805" width="11.85546875" style="18" customWidth="1"/>
    <col min="12806" max="13056" width="9.140625" style="18"/>
    <col min="13057" max="13057" width="14.42578125" style="18" bestFit="1" customWidth="1"/>
    <col min="13058" max="13058" width="50.140625" style="18" customWidth="1"/>
    <col min="13059" max="13059" width="10.7109375" style="18" bestFit="1" customWidth="1"/>
    <col min="13060" max="13060" width="12.140625" style="18" bestFit="1" customWidth="1"/>
    <col min="13061" max="13061" width="11.85546875" style="18" customWidth="1"/>
    <col min="13062" max="13312" width="9.140625" style="18"/>
    <col min="13313" max="13313" width="14.42578125" style="18" bestFit="1" customWidth="1"/>
    <col min="13314" max="13314" width="50.140625" style="18" customWidth="1"/>
    <col min="13315" max="13315" width="10.7109375" style="18" bestFit="1" customWidth="1"/>
    <col min="13316" max="13316" width="12.140625" style="18" bestFit="1" customWidth="1"/>
    <col min="13317" max="13317" width="11.85546875" style="18" customWidth="1"/>
    <col min="13318" max="13568" width="9.140625" style="18"/>
    <col min="13569" max="13569" width="14.42578125" style="18" bestFit="1" customWidth="1"/>
    <col min="13570" max="13570" width="50.140625" style="18" customWidth="1"/>
    <col min="13571" max="13571" width="10.7109375" style="18" bestFit="1" customWidth="1"/>
    <col min="13572" max="13572" width="12.140625" style="18" bestFit="1" customWidth="1"/>
    <col min="13573" max="13573" width="11.85546875" style="18" customWidth="1"/>
    <col min="13574" max="13824" width="9.140625" style="18"/>
    <col min="13825" max="13825" width="14.42578125" style="18" bestFit="1" customWidth="1"/>
    <col min="13826" max="13826" width="50.140625" style="18" customWidth="1"/>
    <col min="13827" max="13827" width="10.7109375" style="18" bestFit="1" customWidth="1"/>
    <col min="13828" max="13828" width="12.140625" style="18" bestFit="1" customWidth="1"/>
    <col min="13829" max="13829" width="11.85546875" style="18" customWidth="1"/>
    <col min="13830" max="14080" width="9.140625" style="18"/>
    <col min="14081" max="14081" width="14.42578125" style="18" bestFit="1" customWidth="1"/>
    <col min="14082" max="14082" width="50.140625" style="18" customWidth="1"/>
    <col min="14083" max="14083" width="10.7109375" style="18" bestFit="1" customWidth="1"/>
    <col min="14084" max="14084" width="12.140625" style="18" bestFit="1" customWidth="1"/>
    <col min="14085" max="14085" width="11.85546875" style="18" customWidth="1"/>
    <col min="14086" max="14336" width="9.140625" style="18"/>
    <col min="14337" max="14337" width="14.42578125" style="18" bestFit="1" customWidth="1"/>
    <col min="14338" max="14338" width="50.140625" style="18" customWidth="1"/>
    <col min="14339" max="14339" width="10.7109375" style="18" bestFit="1" customWidth="1"/>
    <col min="14340" max="14340" width="12.140625" style="18" bestFit="1" customWidth="1"/>
    <col min="14341" max="14341" width="11.85546875" style="18" customWidth="1"/>
    <col min="14342" max="14592" width="9.140625" style="18"/>
    <col min="14593" max="14593" width="14.42578125" style="18" bestFit="1" customWidth="1"/>
    <col min="14594" max="14594" width="50.140625" style="18" customWidth="1"/>
    <col min="14595" max="14595" width="10.7109375" style="18" bestFit="1" customWidth="1"/>
    <col min="14596" max="14596" width="12.140625" style="18" bestFit="1" customWidth="1"/>
    <col min="14597" max="14597" width="11.85546875" style="18" customWidth="1"/>
    <col min="14598" max="14848" width="9.140625" style="18"/>
    <col min="14849" max="14849" width="14.42578125" style="18" bestFit="1" customWidth="1"/>
    <col min="14850" max="14850" width="50.140625" style="18" customWidth="1"/>
    <col min="14851" max="14851" width="10.7109375" style="18" bestFit="1" customWidth="1"/>
    <col min="14852" max="14852" width="12.140625" style="18" bestFit="1" customWidth="1"/>
    <col min="14853" max="14853" width="11.85546875" style="18" customWidth="1"/>
    <col min="14854" max="15104" width="9.140625" style="18"/>
    <col min="15105" max="15105" width="14.42578125" style="18" bestFit="1" customWidth="1"/>
    <col min="15106" max="15106" width="50.140625" style="18" customWidth="1"/>
    <col min="15107" max="15107" width="10.7109375" style="18" bestFit="1" customWidth="1"/>
    <col min="15108" max="15108" width="12.140625" style="18" bestFit="1" customWidth="1"/>
    <col min="15109" max="15109" width="11.85546875" style="18" customWidth="1"/>
    <col min="15110" max="15360" width="9.140625" style="18"/>
    <col min="15361" max="15361" width="14.42578125" style="18" bestFit="1" customWidth="1"/>
    <col min="15362" max="15362" width="50.140625" style="18" customWidth="1"/>
    <col min="15363" max="15363" width="10.7109375" style="18" bestFit="1" customWidth="1"/>
    <col min="15364" max="15364" width="12.140625" style="18" bestFit="1" customWidth="1"/>
    <col min="15365" max="15365" width="11.85546875" style="18" customWidth="1"/>
    <col min="15366" max="15616" width="9.140625" style="18"/>
    <col min="15617" max="15617" width="14.42578125" style="18" bestFit="1" customWidth="1"/>
    <col min="15618" max="15618" width="50.140625" style="18" customWidth="1"/>
    <col min="15619" max="15619" width="10.7109375" style="18" bestFit="1" customWidth="1"/>
    <col min="15620" max="15620" width="12.140625" style="18" bestFit="1" customWidth="1"/>
    <col min="15621" max="15621" width="11.85546875" style="18" customWidth="1"/>
    <col min="15622" max="15872" width="9.140625" style="18"/>
    <col min="15873" max="15873" width="14.42578125" style="18" bestFit="1" customWidth="1"/>
    <col min="15874" max="15874" width="50.140625" style="18" customWidth="1"/>
    <col min="15875" max="15875" width="10.7109375" style="18" bestFit="1" customWidth="1"/>
    <col min="15876" max="15876" width="12.140625" style="18" bestFit="1" customWidth="1"/>
    <col min="15877" max="15877" width="11.85546875" style="18" customWidth="1"/>
    <col min="15878" max="16128" width="9.140625" style="18"/>
    <col min="16129" max="16129" width="14.42578125" style="18" bestFit="1" customWidth="1"/>
    <col min="16130" max="16130" width="50.140625" style="18" customWidth="1"/>
    <col min="16131" max="16131" width="10.7109375" style="18" bestFit="1" customWidth="1"/>
    <col min="16132" max="16132" width="12.140625" style="18" bestFit="1" customWidth="1"/>
    <col min="16133" max="16133" width="11.85546875" style="18" customWidth="1"/>
    <col min="16134" max="16384" width="9.140625" style="18"/>
  </cols>
  <sheetData>
    <row r="1" spans="1:10" s="9" customFormat="1" ht="11.25" x14ac:dyDescent="0.2">
      <c r="A1" s="106"/>
      <c r="B1" s="47"/>
      <c r="C1" s="48"/>
      <c r="E1" s="8"/>
      <c r="F1" s="8"/>
      <c r="G1" s="8"/>
    </row>
    <row r="2" spans="1:10" s="9" customFormat="1" ht="11.25" x14ac:dyDescent="0.2">
      <c r="A2" s="106"/>
      <c r="B2" s="107" t="s">
        <v>0</v>
      </c>
      <c r="C2" s="107"/>
      <c r="D2" s="107"/>
      <c r="E2" s="8"/>
      <c r="F2" s="8"/>
      <c r="G2" s="8"/>
    </row>
    <row r="3" spans="1:10" s="9" customFormat="1" ht="11.25" customHeight="1" x14ac:dyDescent="0.2">
      <c r="A3" s="106"/>
      <c r="B3" s="107" t="s">
        <v>1</v>
      </c>
      <c r="C3" s="107"/>
      <c r="D3" s="107"/>
      <c r="E3" s="8"/>
      <c r="F3" s="8"/>
      <c r="G3" s="8"/>
    </row>
    <row r="4" spans="1:10" s="9" customFormat="1" ht="11.25" x14ac:dyDescent="0.2">
      <c r="A4" s="106"/>
      <c r="B4" s="107" t="s">
        <v>2</v>
      </c>
      <c r="C4" s="107"/>
      <c r="D4" s="107"/>
      <c r="E4" s="8"/>
      <c r="F4" s="8"/>
      <c r="G4" s="8"/>
    </row>
    <row r="5" spans="1:10" s="9" customFormat="1" ht="11.25" x14ac:dyDescent="0.2">
      <c r="B5" s="47"/>
      <c r="C5" s="108" t="s">
        <v>3</v>
      </c>
      <c r="D5" s="108"/>
      <c r="E5" s="108"/>
    </row>
    <row r="6" spans="1:10" s="9" customFormat="1" ht="11.25" x14ac:dyDescent="0.2">
      <c r="B6" s="47"/>
      <c r="C6" s="60"/>
      <c r="D6" s="60"/>
    </row>
    <row r="7" spans="1:10" s="51" customFormat="1" x14ac:dyDescent="0.2">
      <c r="A7" s="109" t="s">
        <v>4</v>
      </c>
      <c r="B7" s="109"/>
      <c r="C7" s="109"/>
      <c r="D7" s="109"/>
      <c r="E7" s="109"/>
    </row>
    <row r="8" spans="1:10" s="9" customFormat="1" ht="11.25" x14ac:dyDescent="0.2">
      <c r="A8" s="69"/>
      <c r="B8" s="69"/>
      <c r="C8" s="69"/>
      <c r="D8" s="69"/>
    </row>
    <row r="9" spans="1:10" s="9" customFormat="1" ht="24.75" customHeight="1" x14ac:dyDescent="0.2">
      <c r="A9" s="100" t="s">
        <v>5</v>
      </c>
      <c r="B9" s="100"/>
      <c r="C9" s="100"/>
      <c r="D9" s="100"/>
      <c r="E9" s="100"/>
    </row>
    <row r="10" spans="1:10" s="9" customFormat="1" ht="12" thickBot="1" x14ac:dyDescent="0.25"/>
    <row r="11" spans="1:10" s="9" customFormat="1" ht="21.75" thickBot="1" x14ac:dyDescent="0.25">
      <c r="A11" s="70" t="s">
        <v>6</v>
      </c>
      <c r="B11" s="70" t="s">
        <v>7</v>
      </c>
      <c r="C11" s="71" t="s">
        <v>8</v>
      </c>
      <c r="D11" s="70" t="s">
        <v>9</v>
      </c>
      <c r="E11" s="72" t="s">
        <v>10</v>
      </c>
      <c r="F11" s="8"/>
    </row>
    <row r="12" spans="1:10" s="9" customFormat="1" ht="137.25" customHeight="1" thickBot="1" x14ac:dyDescent="0.25">
      <c r="A12" s="73" t="s">
        <v>11</v>
      </c>
      <c r="B12" s="74" t="s">
        <v>12</v>
      </c>
      <c r="C12" s="75">
        <f>C23</f>
        <v>1056</v>
      </c>
      <c r="D12" s="76" t="s">
        <v>13</v>
      </c>
      <c r="E12" s="57">
        <f>E19</f>
        <v>143.56666666666669</v>
      </c>
      <c r="F12" s="8"/>
      <c r="G12" s="8"/>
      <c r="J12" s="8"/>
    </row>
    <row r="13" spans="1:10" s="9" customFormat="1" ht="11.25" x14ac:dyDescent="0.2">
      <c r="A13" s="69"/>
      <c r="B13" s="77"/>
      <c r="C13" s="78"/>
      <c r="D13" s="79"/>
    </row>
    <row r="14" spans="1:10" s="9" customFormat="1" ht="13.5" thickBot="1" x14ac:dyDescent="0.25">
      <c r="A14" s="59"/>
      <c r="B14" s="47"/>
      <c r="C14" s="78"/>
      <c r="D14" s="79"/>
      <c r="E14" s="60"/>
      <c r="F14" s="8"/>
      <c r="G14" s="8"/>
      <c r="H14" s="8"/>
      <c r="I14" s="8"/>
    </row>
    <row r="15" spans="1:10" s="9" customFormat="1" ht="24.75" customHeight="1" thickBot="1" x14ac:dyDescent="0.25">
      <c r="A15" s="101" t="s">
        <v>14</v>
      </c>
      <c r="B15" s="101"/>
      <c r="C15" s="101"/>
      <c r="D15" s="101"/>
      <c r="E15" s="72" t="s">
        <v>10</v>
      </c>
      <c r="F15" s="8"/>
      <c r="G15" s="8"/>
      <c r="H15" s="8"/>
    </row>
    <row r="16" spans="1:10" s="9" customFormat="1" ht="64.5" customHeight="1" x14ac:dyDescent="0.2">
      <c r="A16" s="80" t="s">
        <v>15</v>
      </c>
      <c r="B16" s="102" t="s">
        <v>16</v>
      </c>
      <c r="C16" s="102"/>
      <c r="D16" s="102"/>
      <c r="E16" s="62">
        <v>232.11</v>
      </c>
      <c r="F16" s="8"/>
      <c r="G16" s="8"/>
      <c r="H16" s="60"/>
    </row>
    <row r="17" spans="1:10" s="9" customFormat="1" ht="76.5" customHeight="1" x14ac:dyDescent="0.2">
      <c r="A17" s="81" t="s">
        <v>17</v>
      </c>
      <c r="B17" s="103" t="s">
        <v>18</v>
      </c>
      <c r="C17" s="103"/>
      <c r="D17" s="103"/>
      <c r="E17" s="64">
        <v>128.22999999999999</v>
      </c>
      <c r="F17" s="8"/>
      <c r="G17" s="8"/>
      <c r="H17" s="8"/>
      <c r="J17" s="10"/>
    </row>
    <row r="18" spans="1:10" s="9" customFormat="1" ht="72" customHeight="1" thickBot="1" x14ac:dyDescent="0.25">
      <c r="A18" s="82" t="s">
        <v>19</v>
      </c>
      <c r="B18" s="104" t="s">
        <v>20</v>
      </c>
      <c r="C18" s="104"/>
      <c r="D18" s="104"/>
      <c r="E18" s="7">
        <v>70.36</v>
      </c>
      <c r="F18" s="8"/>
      <c r="G18" s="8"/>
      <c r="H18" s="8"/>
      <c r="J18" s="10"/>
    </row>
    <row r="19" spans="1:10" s="9" customFormat="1" ht="82.5" customHeight="1" thickBot="1" x14ac:dyDescent="0.25">
      <c r="A19" s="83" t="s">
        <v>11</v>
      </c>
      <c r="B19" s="105" t="s">
        <v>21</v>
      </c>
      <c r="C19" s="105"/>
      <c r="D19" s="105"/>
      <c r="E19" s="11">
        <f>(E16+E17+E18)/3</f>
        <v>143.56666666666669</v>
      </c>
      <c r="F19" s="8"/>
      <c r="G19" s="8"/>
      <c r="H19" s="8"/>
    </row>
    <row r="21" spans="1:10" x14ac:dyDescent="0.2">
      <c r="B21" s="12" t="s">
        <v>22</v>
      </c>
      <c r="C21" s="13">
        <v>88</v>
      </c>
      <c r="D21" s="13" t="s">
        <v>23</v>
      </c>
    </row>
    <row r="22" spans="1:10" x14ac:dyDescent="0.2">
      <c r="B22" s="12" t="s">
        <v>24</v>
      </c>
      <c r="C22" s="13">
        <v>12</v>
      </c>
      <c r="D22" s="13" t="s">
        <v>25</v>
      </c>
    </row>
    <row r="23" spans="1:10" ht="25.5" x14ac:dyDescent="0.2">
      <c r="B23" s="14" t="s">
        <v>26</v>
      </c>
      <c r="C23" s="13">
        <f>C22*C21</f>
        <v>1056</v>
      </c>
      <c r="D23" s="13" t="s">
        <v>27</v>
      </c>
    </row>
    <row r="24" spans="1:10" x14ac:dyDescent="0.2">
      <c r="C24" s="67"/>
      <c r="D24" s="67"/>
    </row>
    <row r="25" spans="1:10" x14ac:dyDescent="0.2">
      <c r="C25" s="67"/>
      <c r="D25" s="67"/>
    </row>
    <row r="26" spans="1:10" x14ac:dyDescent="0.2">
      <c r="C26" s="67"/>
      <c r="D26" s="67"/>
    </row>
  </sheetData>
  <mergeCells count="12">
    <mergeCell ref="B19:D19"/>
    <mergeCell ref="A1:A4"/>
    <mergeCell ref="B2:D2"/>
    <mergeCell ref="B3:D3"/>
    <mergeCell ref="B4:D4"/>
    <mergeCell ref="C5:E5"/>
    <mergeCell ref="A7:E7"/>
    <mergeCell ref="A9:E9"/>
    <mergeCell ref="A15:D15"/>
    <mergeCell ref="B16:D16"/>
    <mergeCell ref="B17:D17"/>
    <mergeCell ref="B18:D18"/>
  </mergeCells>
  <pageMargins left="0.51181102362204722" right="0.51181102362204722" top="0.78740157480314965"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StaticMetafile" shapeId="2049" r:id="rId4">
          <objectPr defaultSize="0" autoPict="0" r:id="rId5">
            <anchor moveWithCells="1" sizeWithCells="1">
              <from>
                <xdr:col>0</xdr:col>
                <xdr:colOff>266700</xdr:colOff>
                <xdr:row>0</xdr:row>
                <xdr:rowOff>57150</xdr:rowOff>
              </from>
              <to>
                <xdr:col>0</xdr:col>
                <xdr:colOff>666750</xdr:colOff>
                <xdr:row>3</xdr:row>
                <xdr:rowOff>104775</xdr:rowOff>
              </to>
            </anchor>
          </objectPr>
        </oleObject>
      </mc:Choice>
      <mc:Fallback>
        <oleObject progId="StaticMetafile"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26"/>
  <sheetViews>
    <sheetView view="pageBreakPreview" topLeftCell="A7" zoomScaleNormal="100" zoomScaleSheetLayoutView="100" workbookViewId="0">
      <selection activeCell="A7" sqref="A1:XFD1048576"/>
    </sheetView>
  </sheetViews>
  <sheetFormatPr defaultRowHeight="12.75" x14ac:dyDescent="0.2"/>
  <cols>
    <col min="1" max="1" width="14.42578125" style="18" bestFit="1" customWidth="1"/>
    <col min="2" max="2" width="50.140625" style="18" customWidth="1"/>
    <col min="3" max="3" width="10.7109375" style="18" bestFit="1" customWidth="1"/>
    <col min="4" max="4" width="12.140625" style="18" bestFit="1" customWidth="1"/>
    <col min="5" max="5" width="11.85546875" style="18" customWidth="1"/>
    <col min="6" max="256" width="9.140625" style="18"/>
    <col min="257" max="257" width="14.42578125" style="18" bestFit="1" customWidth="1"/>
    <col min="258" max="258" width="50.140625" style="18" customWidth="1"/>
    <col min="259" max="259" width="10.7109375" style="18" bestFit="1" customWidth="1"/>
    <col min="260" max="260" width="12.140625" style="18" bestFit="1" customWidth="1"/>
    <col min="261" max="261" width="11.85546875" style="18" customWidth="1"/>
    <col min="262" max="512" width="9.140625" style="18"/>
    <col min="513" max="513" width="14.42578125" style="18" bestFit="1" customWidth="1"/>
    <col min="514" max="514" width="50.140625" style="18" customWidth="1"/>
    <col min="515" max="515" width="10.7109375" style="18" bestFit="1" customWidth="1"/>
    <col min="516" max="516" width="12.140625" style="18" bestFit="1" customWidth="1"/>
    <col min="517" max="517" width="11.85546875" style="18" customWidth="1"/>
    <col min="518" max="768" width="9.140625" style="18"/>
    <col min="769" max="769" width="14.42578125" style="18" bestFit="1" customWidth="1"/>
    <col min="770" max="770" width="50.140625" style="18" customWidth="1"/>
    <col min="771" max="771" width="10.7109375" style="18" bestFit="1" customWidth="1"/>
    <col min="772" max="772" width="12.140625" style="18" bestFit="1" customWidth="1"/>
    <col min="773" max="773" width="11.85546875" style="18" customWidth="1"/>
    <col min="774" max="1024" width="9.140625" style="18"/>
    <col min="1025" max="1025" width="14.42578125" style="18" bestFit="1" customWidth="1"/>
    <col min="1026" max="1026" width="50.140625" style="18" customWidth="1"/>
    <col min="1027" max="1027" width="10.7109375" style="18" bestFit="1" customWidth="1"/>
    <col min="1028" max="1028" width="12.140625" style="18" bestFit="1" customWidth="1"/>
    <col min="1029" max="1029" width="11.85546875" style="18" customWidth="1"/>
    <col min="1030" max="1280" width="9.140625" style="18"/>
    <col min="1281" max="1281" width="14.42578125" style="18" bestFit="1" customWidth="1"/>
    <col min="1282" max="1282" width="50.140625" style="18" customWidth="1"/>
    <col min="1283" max="1283" width="10.7109375" style="18" bestFit="1" customWidth="1"/>
    <col min="1284" max="1284" width="12.140625" style="18" bestFit="1" customWidth="1"/>
    <col min="1285" max="1285" width="11.85546875" style="18" customWidth="1"/>
    <col min="1286" max="1536" width="9.140625" style="18"/>
    <col min="1537" max="1537" width="14.42578125" style="18" bestFit="1" customWidth="1"/>
    <col min="1538" max="1538" width="50.140625" style="18" customWidth="1"/>
    <col min="1539" max="1539" width="10.7109375" style="18" bestFit="1" customWidth="1"/>
    <col min="1540" max="1540" width="12.140625" style="18" bestFit="1" customWidth="1"/>
    <col min="1541" max="1541" width="11.85546875" style="18" customWidth="1"/>
    <col min="1542" max="1792" width="9.140625" style="18"/>
    <col min="1793" max="1793" width="14.42578125" style="18" bestFit="1" customWidth="1"/>
    <col min="1794" max="1794" width="50.140625" style="18" customWidth="1"/>
    <col min="1795" max="1795" width="10.7109375" style="18" bestFit="1" customWidth="1"/>
    <col min="1796" max="1796" width="12.140625" style="18" bestFit="1" customWidth="1"/>
    <col min="1797" max="1797" width="11.85546875" style="18" customWidth="1"/>
    <col min="1798" max="2048" width="9.140625" style="18"/>
    <col min="2049" max="2049" width="14.42578125" style="18" bestFit="1" customWidth="1"/>
    <col min="2050" max="2050" width="50.140625" style="18" customWidth="1"/>
    <col min="2051" max="2051" width="10.7109375" style="18" bestFit="1" customWidth="1"/>
    <col min="2052" max="2052" width="12.140625" style="18" bestFit="1" customWidth="1"/>
    <col min="2053" max="2053" width="11.85546875" style="18" customWidth="1"/>
    <col min="2054" max="2304" width="9.140625" style="18"/>
    <col min="2305" max="2305" width="14.42578125" style="18" bestFit="1" customWidth="1"/>
    <col min="2306" max="2306" width="50.140625" style="18" customWidth="1"/>
    <col min="2307" max="2307" width="10.7109375" style="18" bestFit="1" customWidth="1"/>
    <col min="2308" max="2308" width="12.140625" style="18" bestFit="1" customWidth="1"/>
    <col min="2309" max="2309" width="11.85546875" style="18" customWidth="1"/>
    <col min="2310" max="2560" width="9.140625" style="18"/>
    <col min="2561" max="2561" width="14.42578125" style="18" bestFit="1" customWidth="1"/>
    <col min="2562" max="2562" width="50.140625" style="18" customWidth="1"/>
    <col min="2563" max="2563" width="10.7109375" style="18" bestFit="1" customWidth="1"/>
    <col min="2564" max="2564" width="12.140625" style="18" bestFit="1" customWidth="1"/>
    <col min="2565" max="2565" width="11.85546875" style="18" customWidth="1"/>
    <col min="2566" max="2816" width="9.140625" style="18"/>
    <col min="2817" max="2817" width="14.42578125" style="18" bestFit="1" customWidth="1"/>
    <col min="2818" max="2818" width="50.140625" style="18" customWidth="1"/>
    <col min="2819" max="2819" width="10.7109375" style="18" bestFit="1" customWidth="1"/>
    <col min="2820" max="2820" width="12.140625" style="18" bestFit="1" customWidth="1"/>
    <col min="2821" max="2821" width="11.85546875" style="18" customWidth="1"/>
    <col min="2822" max="3072" width="9.140625" style="18"/>
    <col min="3073" max="3073" width="14.42578125" style="18" bestFit="1" customWidth="1"/>
    <col min="3074" max="3074" width="50.140625" style="18" customWidth="1"/>
    <col min="3075" max="3075" width="10.7109375" style="18" bestFit="1" customWidth="1"/>
    <col min="3076" max="3076" width="12.140625" style="18" bestFit="1" customWidth="1"/>
    <col min="3077" max="3077" width="11.85546875" style="18" customWidth="1"/>
    <col min="3078" max="3328" width="9.140625" style="18"/>
    <col min="3329" max="3329" width="14.42578125" style="18" bestFit="1" customWidth="1"/>
    <col min="3330" max="3330" width="50.140625" style="18" customWidth="1"/>
    <col min="3331" max="3331" width="10.7109375" style="18" bestFit="1" customWidth="1"/>
    <col min="3332" max="3332" width="12.140625" style="18" bestFit="1" customWidth="1"/>
    <col min="3333" max="3333" width="11.85546875" style="18" customWidth="1"/>
    <col min="3334" max="3584" width="9.140625" style="18"/>
    <col min="3585" max="3585" width="14.42578125" style="18" bestFit="1" customWidth="1"/>
    <col min="3586" max="3586" width="50.140625" style="18" customWidth="1"/>
    <col min="3587" max="3587" width="10.7109375" style="18" bestFit="1" customWidth="1"/>
    <col min="3588" max="3588" width="12.140625" style="18" bestFit="1" customWidth="1"/>
    <col min="3589" max="3589" width="11.85546875" style="18" customWidth="1"/>
    <col min="3590" max="3840" width="9.140625" style="18"/>
    <col min="3841" max="3841" width="14.42578125" style="18" bestFit="1" customWidth="1"/>
    <col min="3842" max="3842" width="50.140625" style="18" customWidth="1"/>
    <col min="3843" max="3843" width="10.7109375" style="18" bestFit="1" customWidth="1"/>
    <col min="3844" max="3844" width="12.140625" style="18" bestFit="1" customWidth="1"/>
    <col min="3845" max="3845" width="11.85546875" style="18" customWidth="1"/>
    <col min="3846" max="4096" width="9.140625" style="18"/>
    <col min="4097" max="4097" width="14.42578125" style="18" bestFit="1" customWidth="1"/>
    <col min="4098" max="4098" width="50.140625" style="18" customWidth="1"/>
    <col min="4099" max="4099" width="10.7109375" style="18" bestFit="1" customWidth="1"/>
    <col min="4100" max="4100" width="12.140625" style="18" bestFit="1" customWidth="1"/>
    <col min="4101" max="4101" width="11.85546875" style="18" customWidth="1"/>
    <col min="4102" max="4352" width="9.140625" style="18"/>
    <col min="4353" max="4353" width="14.42578125" style="18" bestFit="1" customWidth="1"/>
    <col min="4354" max="4354" width="50.140625" style="18" customWidth="1"/>
    <col min="4355" max="4355" width="10.7109375" style="18" bestFit="1" customWidth="1"/>
    <col min="4356" max="4356" width="12.140625" style="18" bestFit="1" customWidth="1"/>
    <col min="4357" max="4357" width="11.85546875" style="18" customWidth="1"/>
    <col min="4358" max="4608" width="9.140625" style="18"/>
    <col min="4609" max="4609" width="14.42578125" style="18" bestFit="1" customWidth="1"/>
    <col min="4610" max="4610" width="50.140625" style="18" customWidth="1"/>
    <col min="4611" max="4611" width="10.7109375" style="18" bestFit="1" customWidth="1"/>
    <col min="4612" max="4612" width="12.140625" style="18" bestFit="1" customWidth="1"/>
    <col min="4613" max="4613" width="11.85546875" style="18" customWidth="1"/>
    <col min="4614" max="4864" width="9.140625" style="18"/>
    <col min="4865" max="4865" width="14.42578125" style="18" bestFit="1" customWidth="1"/>
    <col min="4866" max="4866" width="50.140625" style="18" customWidth="1"/>
    <col min="4867" max="4867" width="10.7109375" style="18" bestFit="1" customWidth="1"/>
    <col min="4868" max="4868" width="12.140625" style="18" bestFit="1" customWidth="1"/>
    <col min="4869" max="4869" width="11.85546875" style="18" customWidth="1"/>
    <col min="4870" max="5120" width="9.140625" style="18"/>
    <col min="5121" max="5121" width="14.42578125" style="18" bestFit="1" customWidth="1"/>
    <col min="5122" max="5122" width="50.140625" style="18" customWidth="1"/>
    <col min="5123" max="5123" width="10.7109375" style="18" bestFit="1" customWidth="1"/>
    <col min="5124" max="5124" width="12.140625" style="18" bestFit="1" customWidth="1"/>
    <col min="5125" max="5125" width="11.85546875" style="18" customWidth="1"/>
    <col min="5126" max="5376" width="9.140625" style="18"/>
    <col min="5377" max="5377" width="14.42578125" style="18" bestFit="1" customWidth="1"/>
    <col min="5378" max="5378" width="50.140625" style="18" customWidth="1"/>
    <col min="5379" max="5379" width="10.7109375" style="18" bestFit="1" customWidth="1"/>
    <col min="5380" max="5380" width="12.140625" style="18" bestFit="1" customWidth="1"/>
    <col min="5381" max="5381" width="11.85546875" style="18" customWidth="1"/>
    <col min="5382" max="5632" width="9.140625" style="18"/>
    <col min="5633" max="5633" width="14.42578125" style="18" bestFit="1" customWidth="1"/>
    <col min="5634" max="5634" width="50.140625" style="18" customWidth="1"/>
    <col min="5635" max="5635" width="10.7109375" style="18" bestFit="1" customWidth="1"/>
    <col min="5636" max="5636" width="12.140625" style="18" bestFit="1" customWidth="1"/>
    <col min="5637" max="5637" width="11.85546875" style="18" customWidth="1"/>
    <col min="5638" max="5888" width="9.140625" style="18"/>
    <col min="5889" max="5889" width="14.42578125" style="18" bestFit="1" customWidth="1"/>
    <col min="5890" max="5890" width="50.140625" style="18" customWidth="1"/>
    <col min="5891" max="5891" width="10.7109375" style="18" bestFit="1" customWidth="1"/>
    <col min="5892" max="5892" width="12.140625" style="18" bestFit="1" customWidth="1"/>
    <col min="5893" max="5893" width="11.85546875" style="18" customWidth="1"/>
    <col min="5894" max="6144" width="9.140625" style="18"/>
    <col min="6145" max="6145" width="14.42578125" style="18" bestFit="1" customWidth="1"/>
    <col min="6146" max="6146" width="50.140625" style="18" customWidth="1"/>
    <col min="6147" max="6147" width="10.7109375" style="18" bestFit="1" customWidth="1"/>
    <col min="6148" max="6148" width="12.140625" style="18" bestFit="1" customWidth="1"/>
    <col min="6149" max="6149" width="11.85546875" style="18" customWidth="1"/>
    <col min="6150" max="6400" width="9.140625" style="18"/>
    <col min="6401" max="6401" width="14.42578125" style="18" bestFit="1" customWidth="1"/>
    <col min="6402" max="6402" width="50.140625" style="18" customWidth="1"/>
    <col min="6403" max="6403" width="10.7109375" style="18" bestFit="1" customWidth="1"/>
    <col min="6404" max="6404" width="12.140625" style="18" bestFit="1" customWidth="1"/>
    <col min="6405" max="6405" width="11.85546875" style="18" customWidth="1"/>
    <col min="6406" max="6656" width="9.140625" style="18"/>
    <col min="6657" max="6657" width="14.42578125" style="18" bestFit="1" customWidth="1"/>
    <col min="6658" max="6658" width="50.140625" style="18" customWidth="1"/>
    <col min="6659" max="6659" width="10.7109375" style="18" bestFit="1" customWidth="1"/>
    <col min="6660" max="6660" width="12.140625" style="18" bestFit="1" customWidth="1"/>
    <col min="6661" max="6661" width="11.85546875" style="18" customWidth="1"/>
    <col min="6662" max="6912" width="9.140625" style="18"/>
    <col min="6913" max="6913" width="14.42578125" style="18" bestFit="1" customWidth="1"/>
    <col min="6914" max="6914" width="50.140625" style="18" customWidth="1"/>
    <col min="6915" max="6915" width="10.7109375" style="18" bestFit="1" customWidth="1"/>
    <col min="6916" max="6916" width="12.140625" style="18" bestFit="1" customWidth="1"/>
    <col min="6917" max="6917" width="11.85546875" style="18" customWidth="1"/>
    <col min="6918" max="7168" width="9.140625" style="18"/>
    <col min="7169" max="7169" width="14.42578125" style="18" bestFit="1" customWidth="1"/>
    <col min="7170" max="7170" width="50.140625" style="18" customWidth="1"/>
    <col min="7171" max="7171" width="10.7109375" style="18" bestFit="1" customWidth="1"/>
    <col min="7172" max="7172" width="12.140625" style="18" bestFit="1" customWidth="1"/>
    <col min="7173" max="7173" width="11.85546875" style="18" customWidth="1"/>
    <col min="7174" max="7424" width="9.140625" style="18"/>
    <col min="7425" max="7425" width="14.42578125" style="18" bestFit="1" customWidth="1"/>
    <col min="7426" max="7426" width="50.140625" style="18" customWidth="1"/>
    <col min="7427" max="7427" width="10.7109375" style="18" bestFit="1" customWidth="1"/>
    <col min="7428" max="7428" width="12.140625" style="18" bestFit="1" customWidth="1"/>
    <col min="7429" max="7429" width="11.85546875" style="18" customWidth="1"/>
    <col min="7430" max="7680" width="9.140625" style="18"/>
    <col min="7681" max="7681" width="14.42578125" style="18" bestFit="1" customWidth="1"/>
    <col min="7682" max="7682" width="50.140625" style="18" customWidth="1"/>
    <col min="7683" max="7683" width="10.7109375" style="18" bestFit="1" customWidth="1"/>
    <col min="7684" max="7684" width="12.140625" style="18" bestFit="1" customWidth="1"/>
    <col min="7685" max="7685" width="11.85546875" style="18" customWidth="1"/>
    <col min="7686" max="7936" width="9.140625" style="18"/>
    <col min="7937" max="7937" width="14.42578125" style="18" bestFit="1" customWidth="1"/>
    <col min="7938" max="7938" width="50.140625" style="18" customWidth="1"/>
    <col min="7939" max="7939" width="10.7109375" style="18" bestFit="1" customWidth="1"/>
    <col min="7940" max="7940" width="12.140625" style="18" bestFit="1" customWidth="1"/>
    <col min="7941" max="7941" width="11.85546875" style="18" customWidth="1"/>
    <col min="7942" max="8192" width="9.140625" style="18"/>
    <col min="8193" max="8193" width="14.42578125" style="18" bestFit="1" customWidth="1"/>
    <col min="8194" max="8194" width="50.140625" style="18" customWidth="1"/>
    <col min="8195" max="8195" width="10.7109375" style="18" bestFit="1" customWidth="1"/>
    <col min="8196" max="8196" width="12.140625" style="18" bestFit="1" customWidth="1"/>
    <col min="8197" max="8197" width="11.85546875" style="18" customWidth="1"/>
    <col min="8198" max="8448" width="9.140625" style="18"/>
    <col min="8449" max="8449" width="14.42578125" style="18" bestFit="1" customWidth="1"/>
    <col min="8450" max="8450" width="50.140625" style="18" customWidth="1"/>
    <col min="8451" max="8451" width="10.7109375" style="18" bestFit="1" customWidth="1"/>
    <col min="8452" max="8452" width="12.140625" style="18" bestFit="1" customWidth="1"/>
    <col min="8453" max="8453" width="11.85546875" style="18" customWidth="1"/>
    <col min="8454" max="8704" width="9.140625" style="18"/>
    <col min="8705" max="8705" width="14.42578125" style="18" bestFit="1" customWidth="1"/>
    <col min="8706" max="8706" width="50.140625" style="18" customWidth="1"/>
    <col min="8707" max="8707" width="10.7109375" style="18" bestFit="1" customWidth="1"/>
    <col min="8708" max="8708" width="12.140625" style="18" bestFit="1" customWidth="1"/>
    <col min="8709" max="8709" width="11.85546875" style="18" customWidth="1"/>
    <col min="8710" max="8960" width="9.140625" style="18"/>
    <col min="8961" max="8961" width="14.42578125" style="18" bestFit="1" customWidth="1"/>
    <col min="8962" max="8962" width="50.140625" style="18" customWidth="1"/>
    <col min="8963" max="8963" width="10.7109375" style="18" bestFit="1" customWidth="1"/>
    <col min="8964" max="8964" width="12.140625" style="18" bestFit="1" customWidth="1"/>
    <col min="8965" max="8965" width="11.85546875" style="18" customWidth="1"/>
    <col min="8966" max="9216" width="9.140625" style="18"/>
    <col min="9217" max="9217" width="14.42578125" style="18" bestFit="1" customWidth="1"/>
    <col min="9218" max="9218" width="50.140625" style="18" customWidth="1"/>
    <col min="9219" max="9219" width="10.7109375" style="18" bestFit="1" customWidth="1"/>
    <col min="9220" max="9220" width="12.140625" style="18" bestFit="1" customWidth="1"/>
    <col min="9221" max="9221" width="11.85546875" style="18" customWidth="1"/>
    <col min="9222" max="9472" width="9.140625" style="18"/>
    <col min="9473" max="9473" width="14.42578125" style="18" bestFit="1" customWidth="1"/>
    <col min="9474" max="9474" width="50.140625" style="18" customWidth="1"/>
    <col min="9475" max="9475" width="10.7109375" style="18" bestFit="1" customWidth="1"/>
    <col min="9476" max="9476" width="12.140625" style="18" bestFit="1" customWidth="1"/>
    <col min="9477" max="9477" width="11.85546875" style="18" customWidth="1"/>
    <col min="9478" max="9728" width="9.140625" style="18"/>
    <col min="9729" max="9729" width="14.42578125" style="18" bestFit="1" customWidth="1"/>
    <col min="9730" max="9730" width="50.140625" style="18" customWidth="1"/>
    <col min="9731" max="9731" width="10.7109375" style="18" bestFit="1" customWidth="1"/>
    <col min="9732" max="9732" width="12.140625" style="18" bestFit="1" customWidth="1"/>
    <col min="9733" max="9733" width="11.85546875" style="18" customWidth="1"/>
    <col min="9734" max="9984" width="9.140625" style="18"/>
    <col min="9985" max="9985" width="14.42578125" style="18" bestFit="1" customWidth="1"/>
    <col min="9986" max="9986" width="50.140625" style="18" customWidth="1"/>
    <col min="9987" max="9987" width="10.7109375" style="18" bestFit="1" customWidth="1"/>
    <col min="9988" max="9988" width="12.140625" style="18" bestFit="1" customWidth="1"/>
    <col min="9989" max="9989" width="11.85546875" style="18" customWidth="1"/>
    <col min="9990" max="10240" width="9.140625" style="18"/>
    <col min="10241" max="10241" width="14.42578125" style="18" bestFit="1" customWidth="1"/>
    <col min="10242" max="10242" width="50.140625" style="18" customWidth="1"/>
    <col min="10243" max="10243" width="10.7109375" style="18" bestFit="1" customWidth="1"/>
    <col min="10244" max="10244" width="12.140625" style="18" bestFit="1" customWidth="1"/>
    <col min="10245" max="10245" width="11.85546875" style="18" customWidth="1"/>
    <col min="10246" max="10496" width="9.140625" style="18"/>
    <col min="10497" max="10497" width="14.42578125" style="18" bestFit="1" customWidth="1"/>
    <col min="10498" max="10498" width="50.140625" style="18" customWidth="1"/>
    <col min="10499" max="10499" width="10.7109375" style="18" bestFit="1" customWidth="1"/>
    <col min="10500" max="10500" width="12.140625" style="18" bestFit="1" customWidth="1"/>
    <col min="10501" max="10501" width="11.85546875" style="18" customWidth="1"/>
    <col min="10502" max="10752" width="9.140625" style="18"/>
    <col min="10753" max="10753" width="14.42578125" style="18" bestFit="1" customWidth="1"/>
    <col min="10754" max="10754" width="50.140625" style="18" customWidth="1"/>
    <col min="10755" max="10755" width="10.7109375" style="18" bestFit="1" customWidth="1"/>
    <col min="10756" max="10756" width="12.140625" style="18" bestFit="1" customWidth="1"/>
    <col min="10757" max="10757" width="11.85546875" style="18" customWidth="1"/>
    <col min="10758" max="11008" width="9.140625" style="18"/>
    <col min="11009" max="11009" width="14.42578125" style="18" bestFit="1" customWidth="1"/>
    <col min="11010" max="11010" width="50.140625" style="18" customWidth="1"/>
    <col min="11011" max="11011" width="10.7109375" style="18" bestFit="1" customWidth="1"/>
    <col min="11012" max="11012" width="12.140625" style="18" bestFit="1" customWidth="1"/>
    <col min="11013" max="11013" width="11.85546875" style="18" customWidth="1"/>
    <col min="11014" max="11264" width="9.140625" style="18"/>
    <col min="11265" max="11265" width="14.42578125" style="18" bestFit="1" customWidth="1"/>
    <col min="11266" max="11266" width="50.140625" style="18" customWidth="1"/>
    <col min="11267" max="11267" width="10.7109375" style="18" bestFit="1" customWidth="1"/>
    <col min="11268" max="11268" width="12.140625" style="18" bestFit="1" customWidth="1"/>
    <col min="11269" max="11269" width="11.85546875" style="18" customWidth="1"/>
    <col min="11270" max="11520" width="9.140625" style="18"/>
    <col min="11521" max="11521" width="14.42578125" style="18" bestFit="1" customWidth="1"/>
    <col min="11522" max="11522" width="50.140625" style="18" customWidth="1"/>
    <col min="11523" max="11523" width="10.7109375" style="18" bestFit="1" customWidth="1"/>
    <col min="11524" max="11524" width="12.140625" style="18" bestFit="1" customWidth="1"/>
    <col min="11525" max="11525" width="11.85546875" style="18" customWidth="1"/>
    <col min="11526" max="11776" width="9.140625" style="18"/>
    <col min="11777" max="11777" width="14.42578125" style="18" bestFit="1" customWidth="1"/>
    <col min="11778" max="11778" width="50.140625" style="18" customWidth="1"/>
    <col min="11779" max="11779" width="10.7109375" style="18" bestFit="1" customWidth="1"/>
    <col min="11780" max="11780" width="12.140625" style="18" bestFit="1" customWidth="1"/>
    <col min="11781" max="11781" width="11.85546875" style="18" customWidth="1"/>
    <col min="11782" max="12032" width="9.140625" style="18"/>
    <col min="12033" max="12033" width="14.42578125" style="18" bestFit="1" customWidth="1"/>
    <col min="12034" max="12034" width="50.140625" style="18" customWidth="1"/>
    <col min="12035" max="12035" width="10.7109375" style="18" bestFit="1" customWidth="1"/>
    <col min="12036" max="12036" width="12.140625" style="18" bestFit="1" customWidth="1"/>
    <col min="12037" max="12037" width="11.85546875" style="18" customWidth="1"/>
    <col min="12038" max="12288" width="9.140625" style="18"/>
    <col min="12289" max="12289" width="14.42578125" style="18" bestFit="1" customWidth="1"/>
    <col min="12290" max="12290" width="50.140625" style="18" customWidth="1"/>
    <col min="12291" max="12291" width="10.7109375" style="18" bestFit="1" customWidth="1"/>
    <col min="12292" max="12292" width="12.140625" style="18" bestFit="1" customWidth="1"/>
    <col min="12293" max="12293" width="11.85546875" style="18" customWidth="1"/>
    <col min="12294" max="12544" width="9.140625" style="18"/>
    <col min="12545" max="12545" width="14.42578125" style="18" bestFit="1" customWidth="1"/>
    <col min="12546" max="12546" width="50.140625" style="18" customWidth="1"/>
    <col min="12547" max="12547" width="10.7109375" style="18" bestFit="1" customWidth="1"/>
    <col min="12548" max="12548" width="12.140625" style="18" bestFit="1" customWidth="1"/>
    <col min="12549" max="12549" width="11.85546875" style="18" customWidth="1"/>
    <col min="12550" max="12800" width="9.140625" style="18"/>
    <col min="12801" max="12801" width="14.42578125" style="18" bestFit="1" customWidth="1"/>
    <col min="12802" max="12802" width="50.140625" style="18" customWidth="1"/>
    <col min="12803" max="12803" width="10.7109375" style="18" bestFit="1" customWidth="1"/>
    <col min="12804" max="12804" width="12.140625" style="18" bestFit="1" customWidth="1"/>
    <col min="12805" max="12805" width="11.85546875" style="18" customWidth="1"/>
    <col min="12806" max="13056" width="9.140625" style="18"/>
    <col min="13057" max="13057" width="14.42578125" style="18" bestFit="1" customWidth="1"/>
    <col min="13058" max="13058" width="50.140625" style="18" customWidth="1"/>
    <col min="13059" max="13059" width="10.7109375" style="18" bestFit="1" customWidth="1"/>
    <col min="13060" max="13060" width="12.140625" style="18" bestFit="1" customWidth="1"/>
    <col min="13061" max="13061" width="11.85546875" style="18" customWidth="1"/>
    <col min="13062" max="13312" width="9.140625" style="18"/>
    <col min="13313" max="13313" width="14.42578125" style="18" bestFit="1" customWidth="1"/>
    <col min="13314" max="13314" width="50.140625" style="18" customWidth="1"/>
    <col min="13315" max="13315" width="10.7109375" style="18" bestFit="1" customWidth="1"/>
    <col min="13316" max="13316" width="12.140625" style="18" bestFit="1" customWidth="1"/>
    <col min="13317" max="13317" width="11.85546875" style="18" customWidth="1"/>
    <col min="13318" max="13568" width="9.140625" style="18"/>
    <col min="13569" max="13569" width="14.42578125" style="18" bestFit="1" customWidth="1"/>
    <col min="13570" max="13570" width="50.140625" style="18" customWidth="1"/>
    <col min="13571" max="13571" width="10.7109375" style="18" bestFit="1" customWidth="1"/>
    <col min="13572" max="13572" width="12.140625" style="18" bestFit="1" customWidth="1"/>
    <col min="13573" max="13573" width="11.85546875" style="18" customWidth="1"/>
    <col min="13574" max="13824" width="9.140625" style="18"/>
    <col min="13825" max="13825" width="14.42578125" style="18" bestFit="1" customWidth="1"/>
    <col min="13826" max="13826" width="50.140625" style="18" customWidth="1"/>
    <col min="13827" max="13827" width="10.7109375" style="18" bestFit="1" customWidth="1"/>
    <col min="13828" max="13828" width="12.140625" style="18" bestFit="1" customWidth="1"/>
    <col min="13829" max="13829" width="11.85546875" style="18" customWidth="1"/>
    <col min="13830" max="14080" width="9.140625" style="18"/>
    <col min="14081" max="14081" width="14.42578125" style="18" bestFit="1" customWidth="1"/>
    <col min="14082" max="14082" width="50.140625" style="18" customWidth="1"/>
    <col min="14083" max="14083" width="10.7109375" style="18" bestFit="1" customWidth="1"/>
    <col min="14084" max="14084" width="12.140625" style="18" bestFit="1" customWidth="1"/>
    <col min="14085" max="14085" width="11.85546875" style="18" customWidth="1"/>
    <col min="14086" max="14336" width="9.140625" style="18"/>
    <col min="14337" max="14337" width="14.42578125" style="18" bestFit="1" customWidth="1"/>
    <col min="14338" max="14338" width="50.140625" style="18" customWidth="1"/>
    <col min="14339" max="14339" width="10.7109375" style="18" bestFit="1" customWidth="1"/>
    <col min="14340" max="14340" width="12.140625" style="18" bestFit="1" customWidth="1"/>
    <col min="14341" max="14341" width="11.85546875" style="18" customWidth="1"/>
    <col min="14342" max="14592" width="9.140625" style="18"/>
    <col min="14593" max="14593" width="14.42578125" style="18" bestFit="1" customWidth="1"/>
    <col min="14594" max="14594" width="50.140625" style="18" customWidth="1"/>
    <col min="14595" max="14595" width="10.7109375" style="18" bestFit="1" customWidth="1"/>
    <col min="14596" max="14596" width="12.140625" style="18" bestFit="1" customWidth="1"/>
    <col min="14597" max="14597" width="11.85546875" style="18" customWidth="1"/>
    <col min="14598" max="14848" width="9.140625" style="18"/>
    <col min="14849" max="14849" width="14.42578125" style="18" bestFit="1" customWidth="1"/>
    <col min="14850" max="14850" width="50.140625" style="18" customWidth="1"/>
    <col min="14851" max="14851" width="10.7109375" style="18" bestFit="1" customWidth="1"/>
    <col min="14852" max="14852" width="12.140625" style="18" bestFit="1" customWidth="1"/>
    <col min="14853" max="14853" width="11.85546875" style="18" customWidth="1"/>
    <col min="14854" max="15104" width="9.140625" style="18"/>
    <col min="15105" max="15105" width="14.42578125" style="18" bestFit="1" customWidth="1"/>
    <col min="15106" max="15106" width="50.140625" style="18" customWidth="1"/>
    <col min="15107" max="15107" width="10.7109375" style="18" bestFit="1" customWidth="1"/>
    <col min="15108" max="15108" width="12.140625" style="18" bestFit="1" customWidth="1"/>
    <col min="15109" max="15109" width="11.85546875" style="18" customWidth="1"/>
    <col min="15110" max="15360" width="9.140625" style="18"/>
    <col min="15361" max="15361" width="14.42578125" style="18" bestFit="1" customWidth="1"/>
    <col min="15362" max="15362" width="50.140625" style="18" customWidth="1"/>
    <col min="15363" max="15363" width="10.7109375" style="18" bestFit="1" customWidth="1"/>
    <col min="15364" max="15364" width="12.140625" style="18" bestFit="1" customWidth="1"/>
    <col min="15365" max="15365" width="11.85546875" style="18" customWidth="1"/>
    <col min="15366" max="15616" width="9.140625" style="18"/>
    <col min="15617" max="15617" width="14.42578125" style="18" bestFit="1" customWidth="1"/>
    <col min="15618" max="15618" width="50.140625" style="18" customWidth="1"/>
    <col min="15619" max="15619" width="10.7109375" style="18" bestFit="1" customWidth="1"/>
    <col min="15620" max="15620" width="12.140625" style="18" bestFit="1" customWidth="1"/>
    <col min="15621" max="15621" width="11.85546875" style="18" customWidth="1"/>
    <col min="15622" max="15872" width="9.140625" style="18"/>
    <col min="15873" max="15873" width="14.42578125" style="18" bestFit="1" customWidth="1"/>
    <col min="15874" max="15874" width="50.140625" style="18" customWidth="1"/>
    <col min="15875" max="15875" width="10.7109375" style="18" bestFit="1" customWidth="1"/>
    <col min="15876" max="15876" width="12.140625" style="18" bestFit="1" customWidth="1"/>
    <col min="15877" max="15877" width="11.85546875" style="18" customWidth="1"/>
    <col min="15878" max="16128" width="9.140625" style="18"/>
    <col min="16129" max="16129" width="14.42578125" style="18" bestFit="1" customWidth="1"/>
    <col min="16130" max="16130" width="50.140625" style="18" customWidth="1"/>
    <col min="16131" max="16131" width="10.7109375" style="18" bestFit="1" customWidth="1"/>
    <col min="16132" max="16132" width="12.140625" style="18" bestFit="1" customWidth="1"/>
    <col min="16133" max="16133" width="11.85546875" style="18" customWidth="1"/>
    <col min="16134" max="16384" width="9.140625" style="18"/>
  </cols>
  <sheetData>
    <row r="1" spans="1:10" s="9" customFormat="1" ht="11.25" x14ac:dyDescent="0.2">
      <c r="A1" s="106"/>
      <c r="B1" s="47"/>
      <c r="C1" s="48"/>
      <c r="E1" s="8"/>
      <c r="F1" s="8"/>
      <c r="G1" s="8"/>
    </row>
    <row r="2" spans="1:10" s="9" customFormat="1" ht="11.25" x14ac:dyDescent="0.2">
      <c r="A2" s="106"/>
      <c r="B2" s="112" t="s">
        <v>0</v>
      </c>
      <c r="C2" s="112"/>
      <c r="D2" s="112"/>
      <c r="E2" s="8"/>
      <c r="F2" s="8"/>
      <c r="G2" s="8"/>
    </row>
    <row r="3" spans="1:10" s="9" customFormat="1" ht="11.25" customHeight="1" x14ac:dyDescent="0.2">
      <c r="A3" s="106"/>
      <c r="B3" s="112" t="s">
        <v>1</v>
      </c>
      <c r="C3" s="112"/>
      <c r="D3" s="112"/>
      <c r="E3" s="8"/>
      <c r="F3" s="8"/>
      <c r="G3" s="8"/>
    </row>
    <row r="4" spans="1:10" s="9" customFormat="1" ht="11.25" x14ac:dyDescent="0.2">
      <c r="A4" s="106"/>
      <c r="B4" s="112" t="s">
        <v>2</v>
      </c>
      <c r="C4" s="112"/>
      <c r="D4" s="112"/>
      <c r="E4" s="8"/>
      <c r="F4" s="8"/>
      <c r="G4" s="8"/>
    </row>
    <row r="5" spans="1:10" s="9" customFormat="1" ht="11.25" x14ac:dyDescent="0.2">
      <c r="B5" s="49"/>
      <c r="C5" s="113" t="s">
        <v>3</v>
      </c>
      <c r="D5" s="113"/>
      <c r="E5" s="113"/>
    </row>
    <row r="6" spans="1:10" s="9" customFormat="1" ht="11.25" x14ac:dyDescent="0.2">
      <c r="B6" s="49"/>
      <c r="C6" s="50"/>
      <c r="D6" s="50"/>
    </row>
    <row r="7" spans="1:10" s="51" customFormat="1" x14ac:dyDescent="0.2">
      <c r="A7" s="114" t="s">
        <v>4</v>
      </c>
      <c r="B7" s="114"/>
      <c r="C7" s="114"/>
      <c r="D7" s="114"/>
      <c r="E7" s="114"/>
    </row>
    <row r="8" spans="1:10" s="9" customFormat="1" ht="11.25" x14ac:dyDescent="0.2">
      <c r="A8" s="52"/>
      <c r="B8" s="52"/>
      <c r="C8" s="52"/>
      <c r="D8" s="52"/>
    </row>
    <row r="9" spans="1:10" s="53" customFormat="1" ht="24.75" customHeight="1" x14ac:dyDescent="0.2">
      <c r="A9" s="110" t="s">
        <v>5</v>
      </c>
      <c r="B9" s="110"/>
      <c r="C9" s="110"/>
      <c r="D9" s="110"/>
      <c r="E9" s="110"/>
    </row>
    <row r="10" spans="1:10" s="9" customFormat="1" ht="12" thickBot="1" x14ac:dyDescent="0.25"/>
    <row r="11" spans="1:10" s="9" customFormat="1" ht="21.75" thickBot="1" x14ac:dyDescent="0.25">
      <c r="A11" s="1" t="s">
        <v>6</v>
      </c>
      <c r="B11" s="1" t="s">
        <v>7</v>
      </c>
      <c r="C11" s="2" t="s">
        <v>8</v>
      </c>
      <c r="D11" s="1" t="s">
        <v>9</v>
      </c>
      <c r="E11" s="54" t="s">
        <v>10</v>
      </c>
      <c r="F11" s="8"/>
    </row>
    <row r="12" spans="1:10" s="9" customFormat="1" ht="109.5" customHeight="1" thickBot="1" x14ac:dyDescent="0.25">
      <c r="A12" s="55" t="s">
        <v>28</v>
      </c>
      <c r="B12" s="56" t="s">
        <v>29</v>
      </c>
      <c r="C12" s="3">
        <f>C23</f>
        <v>1056</v>
      </c>
      <c r="D12" s="4" t="s">
        <v>13</v>
      </c>
      <c r="E12" s="57">
        <f>E19</f>
        <v>95.816666666666663</v>
      </c>
      <c r="F12" s="8"/>
      <c r="G12" s="8"/>
      <c r="J12" s="8"/>
    </row>
    <row r="13" spans="1:10" s="9" customFormat="1" ht="11.25" x14ac:dyDescent="0.2">
      <c r="A13" s="52"/>
      <c r="B13" s="58"/>
      <c r="C13" s="5"/>
      <c r="D13" s="6"/>
    </row>
    <row r="14" spans="1:10" s="9" customFormat="1" ht="13.5" thickBot="1" x14ac:dyDescent="0.25">
      <c r="A14" s="59"/>
      <c r="B14" s="49"/>
      <c r="C14" s="5"/>
      <c r="D14" s="6"/>
      <c r="E14" s="60"/>
      <c r="F14" s="8"/>
      <c r="G14" s="8"/>
      <c r="H14" s="8"/>
      <c r="I14" s="8"/>
    </row>
    <row r="15" spans="1:10" s="9" customFormat="1" ht="24.75" customHeight="1" thickBot="1" x14ac:dyDescent="0.25">
      <c r="A15" s="111" t="s">
        <v>14</v>
      </c>
      <c r="B15" s="111"/>
      <c r="C15" s="111"/>
      <c r="D15" s="111"/>
      <c r="E15" s="54" t="s">
        <v>10</v>
      </c>
      <c r="F15" s="8"/>
      <c r="G15" s="8"/>
      <c r="H15" s="8"/>
    </row>
    <row r="16" spans="1:10" s="9" customFormat="1" ht="64.5" customHeight="1" x14ac:dyDescent="0.2">
      <c r="A16" s="61" t="s">
        <v>30</v>
      </c>
      <c r="B16" s="102" t="s">
        <v>31</v>
      </c>
      <c r="C16" s="102"/>
      <c r="D16" s="102"/>
      <c r="E16" s="62">
        <v>149.47</v>
      </c>
      <c r="F16" s="8"/>
      <c r="G16" s="8"/>
      <c r="H16" s="60"/>
    </row>
    <row r="17" spans="1:10" s="9" customFormat="1" ht="60.75" customHeight="1" x14ac:dyDescent="0.2">
      <c r="A17" s="63" t="s">
        <v>32</v>
      </c>
      <c r="B17" s="103" t="s">
        <v>33</v>
      </c>
      <c r="C17" s="103"/>
      <c r="D17" s="103"/>
      <c r="E17" s="64">
        <v>85.47</v>
      </c>
      <c r="F17" s="8"/>
      <c r="G17" s="8"/>
      <c r="H17" s="8"/>
      <c r="J17" s="10"/>
    </row>
    <row r="18" spans="1:10" s="9" customFormat="1" ht="50.25" customHeight="1" thickBot="1" x14ac:dyDescent="0.25">
      <c r="A18" s="65" t="s">
        <v>34</v>
      </c>
      <c r="B18" s="104" t="s">
        <v>35</v>
      </c>
      <c r="C18" s="104"/>
      <c r="D18" s="104"/>
      <c r="E18" s="7">
        <v>52.51</v>
      </c>
      <c r="F18" s="8"/>
      <c r="G18" s="8"/>
      <c r="H18" s="8"/>
      <c r="J18" s="10"/>
    </row>
    <row r="19" spans="1:10" s="9" customFormat="1" ht="82.5" customHeight="1" thickBot="1" x14ac:dyDescent="0.25">
      <c r="A19" s="66" t="s">
        <v>28</v>
      </c>
      <c r="B19" s="105" t="s">
        <v>36</v>
      </c>
      <c r="C19" s="105"/>
      <c r="D19" s="105"/>
      <c r="E19" s="11">
        <f>(E16+E17+E18)/3</f>
        <v>95.816666666666663</v>
      </c>
      <c r="F19" s="8"/>
      <c r="G19" s="8"/>
      <c r="H19" s="8"/>
    </row>
    <row r="21" spans="1:10" x14ac:dyDescent="0.2">
      <c r="B21" s="12" t="s">
        <v>22</v>
      </c>
      <c r="C21" s="13">
        <v>88</v>
      </c>
      <c r="D21" s="13" t="s">
        <v>23</v>
      </c>
    </row>
    <row r="22" spans="1:10" x14ac:dyDescent="0.2">
      <c r="B22" s="12" t="s">
        <v>24</v>
      </c>
      <c r="C22" s="13">
        <v>12</v>
      </c>
      <c r="D22" s="13" t="s">
        <v>25</v>
      </c>
    </row>
    <row r="23" spans="1:10" ht="25.5" x14ac:dyDescent="0.2">
      <c r="B23" s="14" t="s">
        <v>26</v>
      </c>
      <c r="C23" s="13">
        <f>C22*C21</f>
        <v>1056</v>
      </c>
      <c r="D23" s="13" t="s">
        <v>27</v>
      </c>
    </row>
    <row r="24" spans="1:10" x14ac:dyDescent="0.2">
      <c r="C24" s="67"/>
      <c r="D24" s="67"/>
    </row>
    <row r="25" spans="1:10" x14ac:dyDescent="0.2">
      <c r="C25" s="67"/>
      <c r="D25" s="67"/>
    </row>
    <row r="26" spans="1:10" x14ac:dyDescent="0.2">
      <c r="C26" s="67"/>
      <c r="D26" s="67"/>
    </row>
  </sheetData>
  <mergeCells count="12">
    <mergeCell ref="B19:D19"/>
    <mergeCell ref="A1:A4"/>
    <mergeCell ref="B2:D2"/>
    <mergeCell ref="B3:D3"/>
    <mergeCell ref="B4:D4"/>
    <mergeCell ref="C5:E5"/>
    <mergeCell ref="A7:E7"/>
    <mergeCell ref="A9:E9"/>
    <mergeCell ref="A15:D15"/>
    <mergeCell ref="B16:D16"/>
    <mergeCell ref="B17:D17"/>
    <mergeCell ref="B18:D18"/>
  </mergeCells>
  <pageMargins left="0.511811024" right="0.511811024" top="0.78740157499999996" bottom="0.78740157499999996" header="0.31496062000000002" footer="0.31496062000000002"/>
  <pageSetup paperSize="9" scale="93" orientation="portrait" r:id="rId1"/>
  <drawing r:id="rId2"/>
  <legacyDrawing r:id="rId3"/>
  <oleObjects>
    <mc:AlternateContent xmlns:mc="http://schemas.openxmlformats.org/markup-compatibility/2006">
      <mc:Choice Requires="x14">
        <oleObject progId="StaticMetafile" shapeId="3073" r:id="rId4">
          <objectPr defaultSize="0" autoPict="0" r:id="rId5">
            <anchor moveWithCells="1" sizeWithCells="1">
              <from>
                <xdr:col>0</xdr:col>
                <xdr:colOff>266700</xdr:colOff>
                <xdr:row>0</xdr:row>
                <xdr:rowOff>57150</xdr:rowOff>
              </from>
              <to>
                <xdr:col>0</xdr:col>
                <xdr:colOff>752475</xdr:colOff>
                <xdr:row>3</xdr:row>
                <xdr:rowOff>66675</xdr:rowOff>
              </to>
            </anchor>
          </objectPr>
        </oleObject>
      </mc:Choice>
      <mc:Fallback>
        <oleObject progId="StaticMetafile" shapeId="307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2"/>
  <sheetViews>
    <sheetView tabSelected="1" view="pageBreakPreview" zoomScale="70" zoomScaleNormal="75" zoomScaleSheetLayoutView="100" workbookViewId="0">
      <selection activeCell="B71" sqref="B71"/>
    </sheetView>
  </sheetViews>
  <sheetFormatPr defaultRowHeight="15.75" x14ac:dyDescent="0.2"/>
  <cols>
    <col min="1" max="1" width="23.140625" style="43" bestFit="1" customWidth="1"/>
    <col min="2" max="2" width="118.85546875" style="45" customWidth="1"/>
    <col min="3" max="3" width="17.5703125" style="46" customWidth="1"/>
    <col min="4" max="4" width="17.5703125" style="18" customWidth="1"/>
    <col min="5" max="5" width="15.7109375" style="18" customWidth="1"/>
    <col min="6" max="6" width="18.7109375" style="18" customWidth="1"/>
    <col min="7" max="7" width="18" style="18" customWidth="1"/>
    <col min="8" max="8" width="18.7109375" style="18" bestFit="1" customWidth="1"/>
    <col min="9" max="9" width="18" style="18" customWidth="1"/>
    <col min="10" max="10" width="11" style="18" bestFit="1" customWidth="1"/>
    <col min="11" max="11" width="9.140625" style="18"/>
    <col min="12" max="12" width="9.140625" style="68"/>
    <col min="13" max="256" width="9.140625" style="18"/>
    <col min="257" max="257" width="23.140625" style="18" bestFit="1" customWidth="1"/>
    <col min="258" max="258" width="118.85546875" style="18" customWidth="1"/>
    <col min="259" max="260" width="17.5703125" style="18" customWidth="1"/>
    <col min="261" max="261" width="15.7109375" style="18" customWidth="1"/>
    <col min="262" max="262" width="18.7109375" style="18" customWidth="1"/>
    <col min="263" max="263" width="18" style="18" customWidth="1"/>
    <col min="264" max="264" width="18.7109375" style="18" bestFit="1" customWidth="1"/>
    <col min="265" max="265" width="18" style="18" customWidth="1"/>
    <col min="266" max="266" width="11" style="18" bestFit="1" customWidth="1"/>
    <col min="267" max="512" width="9.140625" style="18"/>
    <col min="513" max="513" width="23.140625" style="18" bestFit="1" customWidth="1"/>
    <col min="514" max="514" width="118.85546875" style="18" customWidth="1"/>
    <col min="515" max="516" width="17.5703125" style="18" customWidth="1"/>
    <col min="517" max="517" width="15.7109375" style="18" customWidth="1"/>
    <col min="518" max="518" width="18.7109375" style="18" customWidth="1"/>
    <col min="519" max="519" width="18" style="18" customWidth="1"/>
    <col min="520" max="520" width="18.7109375" style="18" bestFit="1" customWidth="1"/>
    <col min="521" max="521" width="18" style="18" customWidth="1"/>
    <col min="522" max="522" width="11" style="18" bestFit="1" customWidth="1"/>
    <col min="523" max="768" width="9.140625" style="18"/>
    <col min="769" max="769" width="23.140625" style="18" bestFit="1" customWidth="1"/>
    <col min="770" max="770" width="118.85546875" style="18" customWidth="1"/>
    <col min="771" max="772" width="17.5703125" style="18" customWidth="1"/>
    <col min="773" max="773" width="15.7109375" style="18" customWidth="1"/>
    <col min="774" max="774" width="18.7109375" style="18" customWidth="1"/>
    <col min="775" max="775" width="18" style="18" customWidth="1"/>
    <col min="776" max="776" width="18.7109375" style="18" bestFit="1" customWidth="1"/>
    <col min="777" max="777" width="18" style="18" customWidth="1"/>
    <col min="778" max="778" width="11" style="18" bestFit="1" customWidth="1"/>
    <col min="779" max="1024" width="9.140625" style="18"/>
    <col min="1025" max="1025" width="23.140625" style="18" bestFit="1" customWidth="1"/>
    <col min="1026" max="1026" width="118.85546875" style="18" customWidth="1"/>
    <col min="1027" max="1028" width="17.5703125" style="18" customWidth="1"/>
    <col min="1029" max="1029" width="15.7109375" style="18" customWidth="1"/>
    <col min="1030" max="1030" width="18.7109375" style="18" customWidth="1"/>
    <col min="1031" max="1031" width="18" style="18" customWidth="1"/>
    <col min="1032" max="1032" width="18.7109375" style="18" bestFit="1" customWidth="1"/>
    <col min="1033" max="1033" width="18" style="18" customWidth="1"/>
    <col min="1034" max="1034" width="11" style="18" bestFit="1" customWidth="1"/>
    <col min="1035" max="1280" width="9.140625" style="18"/>
    <col min="1281" max="1281" width="23.140625" style="18" bestFit="1" customWidth="1"/>
    <col min="1282" max="1282" width="118.85546875" style="18" customWidth="1"/>
    <col min="1283" max="1284" width="17.5703125" style="18" customWidth="1"/>
    <col min="1285" max="1285" width="15.7109375" style="18" customWidth="1"/>
    <col min="1286" max="1286" width="18.7109375" style="18" customWidth="1"/>
    <col min="1287" max="1287" width="18" style="18" customWidth="1"/>
    <col min="1288" max="1288" width="18.7109375" style="18" bestFit="1" customWidth="1"/>
    <col min="1289" max="1289" width="18" style="18" customWidth="1"/>
    <col min="1290" max="1290" width="11" style="18" bestFit="1" customWidth="1"/>
    <col min="1291" max="1536" width="9.140625" style="18"/>
    <col min="1537" max="1537" width="23.140625" style="18" bestFit="1" customWidth="1"/>
    <col min="1538" max="1538" width="118.85546875" style="18" customWidth="1"/>
    <col min="1539" max="1540" width="17.5703125" style="18" customWidth="1"/>
    <col min="1541" max="1541" width="15.7109375" style="18" customWidth="1"/>
    <col min="1542" max="1542" width="18.7109375" style="18" customWidth="1"/>
    <col min="1543" max="1543" width="18" style="18" customWidth="1"/>
    <col min="1544" max="1544" width="18.7109375" style="18" bestFit="1" customWidth="1"/>
    <col min="1545" max="1545" width="18" style="18" customWidth="1"/>
    <col min="1546" max="1546" width="11" style="18" bestFit="1" customWidth="1"/>
    <col min="1547" max="1792" width="9.140625" style="18"/>
    <col min="1793" max="1793" width="23.140625" style="18" bestFit="1" customWidth="1"/>
    <col min="1794" max="1794" width="118.85546875" style="18" customWidth="1"/>
    <col min="1795" max="1796" width="17.5703125" style="18" customWidth="1"/>
    <col min="1797" max="1797" width="15.7109375" style="18" customWidth="1"/>
    <col min="1798" max="1798" width="18.7109375" style="18" customWidth="1"/>
    <col min="1799" max="1799" width="18" style="18" customWidth="1"/>
    <col min="1800" max="1800" width="18.7109375" style="18" bestFit="1" customWidth="1"/>
    <col min="1801" max="1801" width="18" style="18" customWidth="1"/>
    <col min="1802" max="1802" width="11" style="18" bestFit="1" customWidth="1"/>
    <col min="1803" max="2048" width="9.140625" style="18"/>
    <col min="2049" max="2049" width="23.140625" style="18" bestFit="1" customWidth="1"/>
    <col min="2050" max="2050" width="118.85546875" style="18" customWidth="1"/>
    <col min="2051" max="2052" width="17.5703125" style="18" customWidth="1"/>
    <col min="2053" max="2053" width="15.7109375" style="18" customWidth="1"/>
    <col min="2054" max="2054" width="18.7109375" style="18" customWidth="1"/>
    <col min="2055" max="2055" width="18" style="18" customWidth="1"/>
    <col min="2056" max="2056" width="18.7109375" style="18" bestFit="1" customWidth="1"/>
    <col min="2057" max="2057" width="18" style="18" customWidth="1"/>
    <col min="2058" max="2058" width="11" style="18" bestFit="1" customWidth="1"/>
    <col min="2059" max="2304" width="9.140625" style="18"/>
    <col min="2305" max="2305" width="23.140625" style="18" bestFit="1" customWidth="1"/>
    <col min="2306" max="2306" width="118.85546875" style="18" customWidth="1"/>
    <col min="2307" max="2308" width="17.5703125" style="18" customWidth="1"/>
    <col min="2309" max="2309" width="15.7109375" style="18" customWidth="1"/>
    <col min="2310" max="2310" width="18.7109375" style="18" customWidth="1"/>
    <col min="2311" max="2311" width="18" style="18" customWidth="1"/>
    <col min="2312" max="2312" width="18.7109375" style="18" bestFit="1" customWidth="1"/>
    <col min="2313" max="2313" width="18" style="18" customWidth="1"/>
    <col min="2314" max="2314" width="11" style="18" bestFit="1" customWidth="1"/>
    <col min="2315" max="2560" width="9.140625" style="18"/>
    <col min="2561" max="2561" width="23.140625" style="18" bestFit="1" customWidth="1"/>
    <col min="2562" max="2562" width="118.85546875" style="18" customWidth="1"/>
    <col min="2563" max="2564" width="17.5703125" style="18" customWidth="1"/>
    <col min="2565" max="2565" width="15.7109375" style="18" customWidth="1"/>
    <col min="2566" max="2566" width="18.7109375" style="18" customWidth="1"/>
    <col min="2567" max="2567" width="18" style="18" customWidth="1"/>
    <col min="2568" max="2568" width="18.7109375" style="18" bestFit="1" customWidth="1"/>
    <col min="2569" max="2569" width="18" style="18" customWidth="1"/>
    <col min="2570" max="2570" width="11" style="18" bestFit="1" customWidth="1"/>
    <col min="2571" max="2816" width="9.140625" style="18"/>
    <col min="2817" max="2817" width="23.140625" style="18" bestFit="1" customWidth="1"/>
    <col min="2818" max="2818" width="118.85546875" style="18" customWidth="1"/>
    <col min="2819" max="2820" width="17.5703125" style="18" customWidth="1"/>
    <col min="2821" max="2821" width="15.7109375" style="18" customWidth="1"/>
    <col min="2822" max="2822" width="18.7109375" style="18" customWidth="1"/>
    <col min="2823" max="2823" width="18" style="18" customWidth="1"/>
    <col min="2824" max="2824" width="18.7109375" style="18" bestFit="1" customWidth="1"/>
    <col min="2825" max="2825" width="18" style="18" customWidth="1"/>
    <col min="2826" max="2826" width="11" style="18" bestFit="1" customWidth="1"/>
    <col min="2827" max="3072" width="9.140625" style="18"/>
    <col min="3073" max="3073" width="23.140625" style="18" bestFit="1" customWidth="1"/>
    <col min="3074" max="3074" width="118.85546875" style="18" customWidth="1"/>
    <col min="3075" max="3076" width="17.5703125" style="18" customWidth="1"/>
    <col min="3077" max="3077" width="15.7109375" style="18" customWidth="1"/>
    <col min="3078" max="3078" width="18.7109375" style="18" customWidth="1"/>
    <col min="3079" max="3079" width="18" style="18" customWidth="1"/>
    <col min="3080" max="3080" width="18.7109375" style="18" bestFit="1" customWidth="1"/>
    <col min="3081" max="3081" width="18" style="18" customWidth="1"/>
    <col min="3082" max="3082" width="11" style="18" bestFit="1" customWidth="1"/>
    <col min="3083" max="3328" width="9.140625" style="18"/>
    <col min="3329" max="3329" width="23.140625" style="18" bestFit="1" customWidth="1"/>
    <col min="3330" max="3330" width="118.85546875" style="18" customWidth="1"/>
    <col min="3331" max="3332" width="17.5703125" style="18" customWidth="1"/>
    <col min="3333" max="3333" width="15.7109375" style="18" customWidth="1"/>
    <col min="3334" max="3334" width="18.7109375" style="18" customWidth="1"/>
    <col min="3335" max="3335" width="18" style="18" customWidth="1"/>
    <col min="3336" max="3336" width="18.7109375" style="18" bestFit="1" customWidth="1"/>
    <col min="3337" max="3337" width="18" style="18" customWidth="1"/>
    <col min="3338" max="3338" width="11" style="18" bestFit="1" customWidth="1"/>
    <col min="3339" max="3584" width="9.140625" style="18"/>
    <col min="3585" max="3585" width="23.140625" style="18" bestFit="1" customWidth="1"/>
    <col min="3586" max="3586" width="118.85546875" style="18" customWidth="1"/>
    <col min="3587" max="3588" width="17.5703125" style="18" customWidth="1"/>
    <col min="3589" max="3589" width="15.7109375" style="18" customWidth="1"/>
    <col min="3590" max="3590" width="18.7109375" style="18" customWidth="1"/>
    <col min="3591" max="3591" width="18" style="18" customWidth="1"/>
    <col min="3592" max="3592" width="18.7109375" style="18" bestFit="1" customWidth="1"/>
    <col min="3593" max="3593" width="18" style="18" customWidth="1"/>
    <col min="3594" max="3594" width="11" style="18" bestFit="1" customWidth="1"/>
    <col min="3595" max="3840" width="9.140625" style="18"/>
    <col min="3841" max="3841" width="23.140625" style="18" bestFit="1" customWidth="1"/>
    <col min="3842" max="3842" width="118.85546875" style="18" customWidth="1"/>
    <col min="3843" max="3844" width="17.5703125" style="18" customWidth="1"/>
    <col min="3845" max="3845" width="15.7109375" style="18" customWidth="1"/>
    <col min="3846" max="3846" width="18.7109375" style="18" customWidth="1"/>
    <col min="3847" max="3847" width="18" style="18" customWidth="1"/>
    <col min="3848" max="3848" width="18.7109375" style="18" bestFit="1" customWidth="1"/>
    <col min="3849" max="3849" width="18" style="18" customWidth="1"/>
    <col min="3850" max="3850" width="11" style="18" bestFit="1" customWidth="1"/>
    <col min="3851" max="4096" width="9.140625" style="18"/>
    <col min="4097" max="4097" width="23.140625" style="18" bestFit="1" customWidth="1"/>
    <col min="4098" max="4098" width="118.85546875" style="18" customWidth="1"/>
    <col min="4099" max="4100" width="17.5703125" style="18" customWidth="1"/>
    <col min="4101" max="4101" width="15.7109375" style="18" customWidth="1"/>
    <col min="4102" max="4102" width="18.7109375" style="18" customWidth="1"/>
    <col min="4103" max="4103" width="18" style="18" customWidth="1"/>
    <col min="4104" max="4104" width="18.7109375" style="18" bestFit="1" customWidth="1"/>
    <col min="4105" max="4105" width="18" style="18" customWidth="1"/>
    <col min="4106" max="4106" width="11" style="18" bestFit="1" customWidth="1"/>
    <col min="4107" max="4352" width="9.140625" style="18"/>
    <col min="4353" max="4353" width="23.140625" style="18" bestFit="1" customWidth="1"/>
    <col min="4354" max="4354" width="118.85546875" style="18" customWidth="1"/>
    <col min="4355" max="4356" width="17.5703125" style="18" customWidth="1"/>
    <col min="4357" max="4357" width="15.7109375" style="18" customWidth="1"/>
    <col min="4358" max="4358" width="18.7109375" style="18" customWidth="1"/>
    <col min="4359" max="4359" width="18" style="18" customWidth="1"/>
    <col min="4360" max="4360" width="18.7109375" style="18" bestFit="1" customWidth="1"/>
    <col min="4361" max="4361" width="18" style="18" customWidth="1"/>
    <col min="4362" max="4362" width="11" style="18" bestFit="1" customWidth="1"/>
    <col min="4363" max="4608" width="9.140625" style="18"/>
    <col min="4609" max="4609" width="23.140625" style="18" bestFit="1" customWidth="1"/>
    <col min="4610" max="4610" width="118.85546875" style="18" customWidth="1"/>
    <col min="4611" max="4612" width="17.5703125" style="18" customWidth="1"/>
    <col min="4613" max="4613" width="15.7109375" style="18" customWidth="1"/>
    <col min="4614" max="4614" width="18.7109375" style="18" customWidth="1"/>
    <col min="4615" max="4615" width="18" style="18" customWidth="1"/>
    <col min="4616" max="4616" width="18.7109375" style="18" bestFit="1" customWidth="1"/>
    <col min="4617" max="4617" width="18" style="18" customWidth="1"/>
    <col min="4618" max="4618" width="11" style="18" bestFit="1" customWidth="1"/>
    <col min="4619" max="4864" width="9.140625" style="18"/>
    <col min="4865" max="4865" width="23.140625" style="18" bestFit="1" customWidth="1"/>
    <col min="4866" max="4866" width="118.85546875" style="18" customWidth="1"/>
    <col min="4867" max="4868" width="17.5703125" style="18" customWidth="1"/>
    <col min="4869" max="4869" width="15.7109375" style="18" customWidth="1"/>
    <col min="4870" max="4870" width="18.7109375" style="18" customWidth="1"/>
    <col min="4871" max="4871" width="18" style="18" customWidth="1"/>
    <col min="4872" max="4872" width="18.7109375" style="18" bestFit="1" customWidth="1"/>
    <col min="4873" max="4873" width="18" style="18" customWidth="1"/>
    <col min="4874" max="4874" width="11" style="18" bestFit="1" customWidth="1"/>
    <col min="4875" max="5120" width="9.140625" style="18"/>
    <col min="5121" max="5121" width="23.140625" style="18" bestFit="1" customWidth="1"/>
    <col min="5122" max="5122" width="118.85546875" style="18" customWidth="1"/>
    <col min="5123" max="5124" width="17.5703125" style="18" customWidth="1"/>
    <col min="5125" max="5125" width="15.7109375" style="18" customWidth="1"/>
    <col min="5126" max="5126" width="18.7109375" style="18" customWidth="1"/>
    <col min="5127" max="5127" width="18" style="18" customWidth="1"/>
    <col min="5128" max="5128" width="18.7109375" style="18" bestFit="1" customWidth="1"/>
    <col min="5129" max="5129" width="18" style="18" customWidth="1"/>
    <col min="5130" max="5130" width="11" style="18" bestFit="1" customWidth="1"/>
    <col min="5131" max="5376" width="9.140625" style="18"/>
    <col min="5377" max="5377" width="23.140625" style="18" bestFit="1" customWidth="1"/>
    <col min="5378" max="5378" width="118.85546875" style="18" customWidth="1"/>
    <col min="5379" max="5380" width="17.5703125" style="18" customWidth="1"/>
    <col min="5381" max="5381" width="15.7109375" style="18" customWidth="1"/>
    <col min="5382" max="5382" width="18.7109375" style="18" customWidth="1"/>
    <col min="5383" max="5383" width="18" style="18" customWidth="1"/>
    <col min="5384" max="5384" width="18.7109375" style="18" bestFit="1" customWidth="1"/>
    <col min="5385" max="5385" width="18" style="18" customWidth="1"/>
    <col min="5386" max="5386" width="11" style="18" bestFit="1" customWidth="1"/>
    <col min="5387" max="5632" width="9.140625" style="18"/>
    <col min="5633" max="5633" width="23.140625" style="18" bestFit="1" customWidth="1"/>
    <col min="5634" max="5634" width="118.85546875" style="18" customWidth="1"/>
    <col min="5635" max="5636" width="17.5703125" style="18" customWidth="1"/>
    <col min="5637" max="5637" width="15.7109375" style="18" customWidth="1"/>
    <col min="5638" max="5638" width="18.7109375" style="18" customWidth="1"/>
    <col min="5639" max="5639" width="18" style="18" customWidth="1"/>
    <col min="5640" max="5640" width="18.7109375" style="18" bestFit="1" customWidth="1"/>
    <col min="5641" max="5641" width="18" style="18" customWidth="1"/>
    <col min="5642" max="5642" width="11" style="18" bestFit="1" customWidth="1"/>
    <col min="5643" max="5888" width="9.140625" style="18"/>
    <col min="5889" max="5889" width="23.140625" style="18" bestFit="1" customWidth="1"/>
    <col min="5890" max="5890" width="118.85546875" style="18" customWidth="1"/>
    <col min="5891" max="5892" width="17.5703125" style="18" customWidth="1"/>
    <col min="5893" max="5893" width="15.7109375" style="18" customWidth="1"/>
    <col min="5894" max="5894" width="18.7109375" style="18" customWidth="1"/>
    <col min="5895" max="5895" width="18" style="18" customWidth="1"/>
    <col min="5896" max="5896" width="18.7109375" style="18" bestFit="1" customWidth="1"/>
    <col min="5897" max="5897" width="18" style="18" customWidth="1"/>
    <col min="5898" max="5898" width="11" style="18" bestFit="1" customWidth="1"/>
    <col min="5899" max="6144" width="9.140625" style="18"/>
    <col min="6145" max="6145" width="23.140625" style="18" bestFit="1" customWidth="1"/>
    <col min="6146" max="6146" width="118.85546875" style="18" customWidth="1"/>
    <col min="6147" max="6148" width="17.5703125" style="18" customWidth="1"/>
    <col min="6149" max="6149" width="15.7109375" style="18" customWidth="1"/>
    <col min="6150" max="6150" width="18.7109375" style="18" customWidth="1"/>
    <col min="6151" max="6151" width="18" style="18" customWidth="1"/>
    <col min="6152" max="6152" width="18.7109375" style="18" bestFit="1" customWidth="1"/>
    <col min="6153" max="6153" width="18" style="18" customWidth="1"/>
    <col min="6154" max="6154" width="11" style="18" bestFit="1" customWidth="1"/>
    <col min="6155" max="6400" width="9.140625" style="18"/>
    <col min="6401" max="6401" width="23.140625" style="18" bestFit="1" customWidth="1"/>
    <col min="6402" max="6402" width="118.85546875" style="18" customWidth="1"/>
    <col min="6403" max="6404" width="17.5703125" style="18" customWidth="1"/>
    <col min="6405" max="6405" width="15.7109375" style="18" customWidth="1"/>
    <col min="6406" max="6406" width="18.7109375" style="18" customWidth="1"/>
    <col min="6407" max="6407" width="18" style="18" customWidth="1"/>
    <col min="6408" max="6408" width="18.7109375" style="18" bestFit="1" customWidth="1"/>
    <col min="6409" max="6409" width="18" style="18" customWidth="1"/>
    <col min="6410" max="6410" width="11" style="18" bestFit="1" customWidth="1"/>
    <col min="6411" max="6656" width="9.140625" style="18"/>
    <col min="6657" max="6657" width="23.140625" style="18" bestFit="1" customWidth="1"/>
    <col min="6658" max="6658" width="118.85546875" style="18" customWidth="1"/>
    <col min="6659" max="6660" width="17.5703125" style="18" customWidth="1"/>
    <col min="6661" max="6661" width="15.7109375" style="18" customWidth="1"/>
    <col min="6662" max="6662" width="18.7109375" style="18" customWidth="1"/>
    <col min="6663" max="6663" width="18" style="18" customWidth="1"/>
    <col min="6664" max="6664" width="18.7109375" style="18" bestFit="1" customWidth="1"/>
    <col min="6665" max="6665" width="18" style="18" customWidth="1"/>
    <col min="6666" max="6666" width="11" style="18" bestFit="1" customWidth="1"/>
    <col min="6667" max="6912" width="9.140625" style="18"/>
    <col min="6913" max="6913" width="23.140625" style="18" bestFit="1" customWidth="1"/>
    <col min="6914" max="6914" width="118.85546875" style="18" customWidth="1"/>
    <col min="6915" max="6916" width="17.5703125" style="18" customWidth="1"/>
    <col min="6917" max="6917" width="15.7109375" style="18" customWidth="1"/>
    <col min="6918" max="6918" width="18.7109375" style="18" customWidth="1"/>
    <col min="6919" max="6919" width="18" style="18" customWidth="1"/>
    <col min="6920" max="6920" width="18.7109375" style="18" bestFit="1" customWidth="1"/>
    <col min="6921" max="6921" width="18" style="18" customWidth="1"/>
    <col min="6922" max="6922" width="11" style="18" bestFit="1" customWidth="1"/>
    <col min="6923" max="7168" width="9.140625" style="18"/>
    <col min="7169" max="7169" width="23.140625" style="18" bestFit="1" customWidth="1"/>
    <col min="7170" max="7170" width="118.85546875" style="18" customWidth="1"/>
    <col min="7171" max="7172" width="17.5703125" style="18" customWidth="1"/>
    <col min="7173" max="7173" width="15.7109375" style="18" customWidth="1"/>
    <col min="7174" max="7174" width="18.7109375" style="18" customWidth="1"/>
    <col min="7175" max="7175" width="18" style="18" customWidth="1"/>
    <col min="7176" max="7176" width="18.7109375" style="18" bestFit="1" customWidth="1"/>
    <col min="7177" max="7177" width="18" style="18" customWidth="1"/>
    <col min="7178" max="7178" width="11" style="18" bestFit="1" customWidth="1"/>
    <col min="7179" max="7424" width="9.140625" style="18"/>
    <col min="7425" max="7425" width="23.140625" style="18" bestFit="1" customWidth="1"/>
    <col min="7426" max="7426" width="118.85546875" style="18" customWidth="1"/>
    <col min="7427" max="7428" width="17.5703125" style="18" customWidth="1"/>
    <col min="7429" max="7429" width="15.7109375" style="18" customWidth="1"/>
    <col min="7430" max="7430" width="18.7109375" style="18" customWidth="1"/>
    <col min="7431" max="7431" width="18" style="18" customWidth="1"/>
    <col min="7432" max="7432" width="18.7109375" style="18" bestFit="1" customWidth="1"/>
    <col min="7433" max="7433" width="18" style="18" customWidth="1"/>
    <col min="7434" max="7434" width="11" style="18" bestFit="1" customWidth="1"/>
    <col min="7435" max="7680" width="9.140625" style="18"/>
    <col min="7681" max="7681" width="23.140625" style="18" bestFit="1" customWidth="1"/>
    <col min="7682" max="7682" width="118.85546875" style="18" customWidth="1"/>
    <col min="7683" max="7684" width="17.5703125" style="18" customWidth="1"/>
    <col min="7685" max="7685" width="15.7109375" style="18" customWidth="1"/>
    <col min="7686" max="7686" width="18.7109375" style="18" customWidth="1"/>
    <col min="7687" max="7687" width="18" style="18" customWidth="1"/>
    <col min="7688" max="7688" width="18.7109375" style="18" bestFit="1" customWidth="1"/>
    <col min="7689" max="7689" width="18" style="18" customWidth="1"/>
    <col min="7690" max="7690" width="11" style="18" bestFit="1" customWidth="1"/>
    <col min="7691" max="7936" width="9.140625" style="18"/>
    <col min="7937" max="7937" width="23.140625" style="18" bestFit="1" customWidth="1"/>
    <col min="7938" max="7938" width="118.85546875" style="18" customWidth="1"/>
    <col min="7939" max="7940" width="17.5703125" style="18" customWidth="1"/>
    <col min="7941" max="7941" width="15.7109375" style="18" customWidth="1"/>
    <col min="7942" max="7942" width="18.7109375" style="18" customWidth="1"/>
    <col min="7943" max="7943" width="18" style="18" customWidth="1"/>
    <col min="7944" max="7944" width="18.7109375" style="18" bestFit="1" customWidth="1"/>
    <col min="7945" max="7945" width="18" style="18" customWidth="1"/>
    <col min="7946" max="7946" width="11" style="18" bestFit="1" customWidth="1"/>
    <col min="7947" max="8192" width="9.140625" style="18"/>
    <col min="8193" max="8193" width="23.140625" style="18" bestFit="1" customWidth="1"/>
    <col min="8194" max="8194" width="118.85546875" style="18" customWidth="1"/>
    <col min="8195" max="8196" width="17.5703125" style="18" customWidth="1"/>
    <col min="8197" max="8197" width="15.7109375" style="18" customWidth="1"/>
    <col min="8198" max="8198" width="18.7109375" style="18" customWidth="1"/>
    <col min="8199" max="8199" width="18" style="18" customWidth="1"/>
    <col min="8200" max="8200" width="18.7109375" style="18" bestFit="1" customWidth="1"/>
    <col min="8201" max="8201" width="18" style="18" customWidth="1"/>
    <col min="8202" max="8202" width="11" style="18" bestFit="1" customWidth="1"/>
    <col min="8203" max="8448" width="9.140625" style="18"/>
    <col min="8449" max="8449" width="23.140625" style="18" bestFit="1" customWidth="1"/>
    <col min="8450" max="8450" width="118.85546875" style="18" customWidth="1"/>
    <col min="8451" max="8452" width="17.5703125" style="18" customWidth="1"/>
    <col min="8453" max="8453" width="15.7109375" style="18" customWidth="1"/>
    <col min="8454" max="8454" width="18.7109375" style="18" customWidth="1"/>
    <col min="8455" max="8455" width="18" style="18" customWidth="1"/>
    <col min="8456" max="8456" width="18.7109375" style="18" bestFit="1" customWidth="1"/>
    <col min="8457" max="8457" width="18" style="18" customWidth="1"/>
    <col min="8458" max="8458" width="11" style="18" bestFit="1" customWidth="1"/>
    <col min="8459" max="8704" width="9.140625" style="18"/>
    <col min="8705" max="8705" width="23.140625" style="18" bestFit="1" customWidth="1"/>
    <col min="8706" max="8706" width="118.85546875" style="18" customWidth="1"/>
    <col min="8707" max="8708" width="17.5703125" style="18" customWidth="1"/>
    <col min="8709" max="8709" width="15.7109375" style="18" customWidth="1"/>
    <col min="8710" max="8710" width="18.7109375" style="18" customWidth="1"/>
    <col min="8711" max="8711" width="18" style="18" customWidth="1"/>
    <col min="8712" max="8712" width="18.7109375" style="18" bestFit="1" customWidth="1"/>
    <col min="8713" max="8713" width="18" style="18" customWidth="1"/>
    <col min="8714" max="8714" width="11" style="18" bestFit="1" customWidth="1"/>
    <col min="8715" max="8960" width="9.140625" style="18"/>
    <col min="8961" max="8961" width="23.140625" style="18" bestFit="1" customWidth="1"/>
    <col min="8962" max="8962" width="118.85546875" style="18" customWidth="1"/>
    <col min="8963" max="8964" width="17.5703125" style="18" customWidth="1"/>
    <col min="8965" max="8965" width="15.7109375" style="18" customWidth="1"/>
    <col min="8966" max="8966" width="18.7109375" style="18" customWidth="1"/>
    <col min="8967" max="8967" width="18" style="18" customWidth="1"/>
    <col min="8968" max="8968" width="18.7109375" style="18" bestFit="1" customWidth="1"/>
    <col min="8969" max="8969" width="18" style="18" customWidth="1"/>
    <col min="8970" max="8970" width="11" style="18" bestFit="1" customWidth="1"/>
    <col min="8971" max="9216" width="9.140625" style="18"/>
    <col min="9217" max="9217" width="23.140625" style="18" bestFit="1" customWidth="1"/>
    <col min="9218" max="9218" width="118.85546875" style="18" customWidth="1"/>
    <col min="9219" max="9220" width="17.5703125" style="18" customWidth="1"/>
    <col min="9221" max="9221" width="15.7109375" style="18" customWidth="1"/>
    <col min="9222" max="9222" width="18.7109375" style="18" customWidth="1"/>
    <col min="9223" max="9223" width="18" style="18" customWidth="1"/>
    <col min="9224" max="9224" width="18.7109375" style="18" bestFit="1" customWidth="1"/>
    <col min="9225" max="9225" width="18" style="18" customWidth="1"/>
    <col min="9226" max="9226" width="11" style="18" bestFit="1" customWidth="1"/>
    <col min="9227" max="9472" width="9.140625" style="18"/>
    <col min="9473" max="9473" width="23.140625" style="18" bestFit="1" customWidth="1"/>
    <col min="9474" max="9474" width="118.85546875" style="18" customWidth="1"/>
    <col min="9475" max="9476" width="17.5703125" style="18" customWidth="1"/>
    <col min="9477" max="9477" width="15.7109375" style="18" customWidth="1"/>
    <col min="9478" max="9478" width="18.7109375" style="18" customWidth="1"/>
    <col min="9479" max="9479" width="18" style="18" customWidth="1"/>
    <col min="9480" max="9480" width="18.7109375" style="18" bestFit="1" customWidth="1"/>
    <col min="9481" max="9481" width="18" style="18" customWidth="1"/>
    <col min="9482" max="9482" width="11" style="18" bestFit="1" customWidth="1"/>
    <col min="9483" max="9728" width="9.140625" style="18"/>
    <col min="9729" max="9729" width="23.140625" style="18" bestFit="1" customWidth="1"/>
    <col min="9730" max="9730" width="118.85546875" style="18" customWidth="1"/>
    <col min="9731" max="9732" width="17.5703125" style="18" customWidth="1"/>
    <col min="9733" max="9733" width="15.7109375" style="18" customWidth="1"/>
    <col min="9734" max="9734" width="18.7109375" style="18" customWidth="1"/>
    <col min="9735" max="9735" width="18" style="18" customWidth="1"/>
    <col min="9736" max="9736" width="18.7109375" style="18" bestFit="1" customWidth="1"/>
    <col min="9737" max="9737" width="18" style="18" customWidth="1"/>
    <col min="9738" max="9738" width="11" style="18" bestFit="1" customWidth="1"/>
    <col min="9739" max="9984" width="9.140625" style="18"/>
    <col min="9985" max="9985" width="23.140625" style="18" bestFit="1" customWidth="1"/>
    <col min="9986" max="9986" width="118.85546875" style="18" customWidth="1"/>
    <col min="9987" max="9988" width="17.5703125" style="18" customWidth="1"/>
    <col min="9989" max="9989" width="15.7109375" style="18" customWidth="1"/>
    <col min="9990" max="9990" width="18.7109375" style="18" customWidth="1"/>
    <col min="9991" max="9991" width="18" style="18" customWidth="1"/>
    <col min="9992" max="9992" width="18.7109375" style="18" bestFit="1" customWidth="1"/>
    <col min="9993" max="9993" width="18" style="18" customWidth="1"/>
    <col min="9994" max="9994" width="11" style="18" bestFit="1" customWidth="1"/>
    <col min="9995" max="10240" width="9.140625" style="18"/>
    <col min="10241" max="10241" width="23.140625" style="18" bestFit="1" customWidth="1"/>
    <col min="10242" max="10242" width="118.85546875" style="18" customWidth="1"/>
    <col min="10243" max="10244" width="17.5703125" style="18" customWidth="1"/>
    <col min="10245" max="10245" width="15.7109375" style="18" customWidth="1"/>
    <col min="10246" max="10246" width="18.7109375" style="18" customWidth="1"/>
    <col min="10247" max="10247" width="18" style="18" customWidth="1"/>
    <col min="10248" max="10248" width="18.7109375" style="18" bestFit="1" customWidth="1"/>
    <col min="10249" max="10249" width="18" style="18" customWidth="1"/>
    <col min="10250" max="10250" width="11" style="18" bestFit="1" customWidth="1"/>
    <col min="10251" max="10496" width="9.140625" style="18"/>
    <col min="10497" max="10497" width="23.140625" style="18" bestFit="1" customWidth="1"/>
    <col min="10498" max="10498" width="118.85546875" style="18" customWidth="1"/>
    <col min="10499" max="10500" width="17.5703125" style="18" customWidth="1"/>
    <col min="10501" max="10501" width="15.7109375" style="18" customWidth="1"/>
    <col min="10502" max="10502" width="18.7109375" style="18" customWidth="1"/>
    <col min="10503" max="10503" width="18" style="18" customWidth="1"/>
    <col min="10504" max="10504" width="18.7109375" style="18" bestFit="1" customWidth="1"/>
    <col min="10505" max="10505" width="18" style="18" customWidth="1"/>
    <col min="10506" max="10506" width="11" style="18" bestFit="1" customWidth="1"/>
    <col min="10507" max="10752" width="9.140625" style="18"/>
    <col min="10753" max="10753" width="23.140625" style="18" bestFit="1" customWidth="1"/>
    <col min="10754" max="10754" width="118.85546875" style="18" customWidth="1"/>
    <col min="10755" max="10756" width="17.5703125" style="18" customWidth="1"/>
    <col min="10757" max="10757" width="15.7109375" style="18" customWidth="1"/>
    <col min="10758" max="10758" width="18.7109375" style="18" customWidth="1"/>
    <col min="10759" max="10759" width="18" style="18" customWidth="1"/>
    <col min="10760" max="10760" width="18.7109375" style="18" bestFit="1" customWidth="1"/>
    <col min="10761" max="10761" width="18" style="18" customWidth="1"/>
    <col min="10762" max="10762" width="11" style="18" bestFit="1" customWidth="1"/>
    <col min="10763" max="11008" width="9.140625" style="18"/>
    <col min="11009" max="11009" width="23.140625" style="18" bestFit="1" customWidth="1"/>
    <col min="11010" max="11010" width="118.85546875" style="18" customWidth="1"/>
    <col min="11011" max="11012" width="17.5703125" style="18" customWidth="1"/>
    <col min="11013" max="11013" width="15.7109375" style="18" customWidth="1"/>
    <col min="11014" max="11014" width="18.7109375" style="18" customWidth="1"/>
    <col min="11015" max="11015" width="18" style="18" customWidth="1"/>
    <col min="11016" max="11016" width="18.7109375" style="18" bestFit="1" customWidth="1"/>
    <col min="11017" max="11017" width="18" style="18" customWidth="1"/>
    <col min="11018" max="11018" width="11" style="18" bestFit="1" customWidth="1"/>
    <col min="11019" max="11264" width="9.140625" style="18"/>
    <col min="11265" max="11265" width="23.140625" style="18" bestFit="1" customWidth="1"/>
    <col min="11266" max="11266" width="118.85546875" style="18" customWidth="1"/>
    <col min="11267" max="11268" width="17.5703125" style="18" customWidth="1"/>
    <col min="11269" max="11269" width="15.7109375" style="18" customWidth="1"/>
    <col min="11270" max="11270" width="18.7109375" style="18" customWidth="1"/>
    <col min="11271" max="11271" width="18" style="18" customWidth="1"/>
    <col min="11272" max="11272" width="18.7109375" style="18" bestFit="1" customWidth="1"/>
    <col min="11273" max="11273" width="18" style="18" customWidth="1"/>
    <col min="11274" max="11274" width="11" style="18" bestFit="1" customWidth="1"/>
    <col min="11275" max="11520" width="9.140625" style="18"/>
    <col min="11521" max="11521" width="23.140625" style="18" bestFit="1" customWidth="1"/>
    <col min="11522" max="11522" width="118.85546875" style="18" customWidth="1"/>
    <col min="11523" max="11524" width="17.5703125" style="18" customWidth="1"/>
    <col min="11525" max="11525" width="15.7109375" style="18" customWidth="1"/>
    <col min="11526" max="11526" width="18.7109375" style="18" customWidth="1"/>
    <col min="11527" max="11527" width="18" style="18" customWidth="1"/>
    <col min="11528" max="11528" width="18.7109375" style="18" bestFit="1" customWidth="1"/>
    <col min="11529" max="11529" width="18" style="18" customWidth="1"/>
    <col min="11530" max="11530" width="11" style="18" bestFit="1" customWidth="1"/>
    <col min="11531" max="11776" width="9.140625" style="18"/>
    <col min="11777" max="11777" width="23.140625" style="18" bestFit="1" customWidth="1"/>
    <col min="11778" max="11778" width="118.85546875" style="18" customWidth="1"/>
    <col min="11779" max="11780" width="17.5703125" style="18" customWidth="1"/>
    <col min="11781" max="11781" width="15.7109375" style="18" customWidth="1"/>
    <col min="11782" max="11782" width="18.7109375" style="18" customWidth="1"/>
    <col min="11783" max="11783" width="18" style="18" customWidth="1"/>
    <col min="11784" max="11784" width="18.7109375" style="18" bestFit="1" customWidth="1"/>
    <col min="11785" max="11785" width="18" style="18" customWidth="1"/>
    <col min="11786" max="11786" width="11" style="18" bestFit="1" customWidth="1"/>
    <col min="11787" max="12032" width="9.140625" style="18"/>
    <col min="12033" max="12033" width="23.140625" style="18" bestFit="1" customWidth="1"/>
    <col min="12034" max="12034" width="118.85546875" style="18" customWidth="1"/>
    <col min="12035" max="12036" width="17.5703125" style="18" customWidth="1"/>
    <col min="12037" max="12037" width="15.7109375" style="18" customWidth="1"/>
    <col min="12038" max="12038" width="18.7109375" style="18" customWidth="1"/>
    <col min="12039" max="12039" width="18" style="18" customWidth="1"/>
    <col min="12040" max="12040" width="18.7109375" style="18" bestFit="1" customWidth="1"/>
    <col min="12041" max="12041" width="18" style="18" customWidth="1"/>
    <col min="12042" max="12042" width="11" style="18" bestFit="1" customWidth="1"/>
    <col min="12043" max="12288" width="9.140625" style="18"/>
    <col min="12289" max="12289" width="23.140625" style="18" bestFit="1" customWidth="1"/>
    <col min="12290" max="12290" width="118.85546875" style="18" customWidth="1"/>
    <col min="12291" max="12292" width="17.5703125" style="18" customWidth="1"/>
    <col min="12293" max="12293" width="15.7109375" style="18" customWidth="1"/>
    <col min="12294" max="12294" width="18.7109375" style="18" customWidth="1"/>
    <col min="12295" max="12295" width="18" style="18" customWidth="1"/>
    <col min="12296" max="12296" width="18.7109375" style="18" bestFit="1" customWidth="1"/>
    <col min="12297" max="12297" width="18" style="18" customWidth="1"/>
    <col min="12298" max="12298" width="11" style="18" bestFit="1" customWidth="1"/>
    <col min="12299" max="12544" width="9.140625" style="18"/>
    <col min="12545" max="12545" width="23.140625" style="18" bestFit="1" customWidth="1"/>
    <col min="12546" max="12546" width="118.85546875" style="18" customWidth="1"/>
    <col min="12547" max="12548" width="17.5703125" style="18" customWidth="1"/>
    <col min="12549" max="12549" width="15.7109375" style="18" customWidth="1"/>
    <col min="12550" max="12550" width="18.7109375" style="18" customWidth="1"/>
    <col min="12551" max="12551" width="18" style="18" customWidth="1"/>
    <col min="12552" max="12552" width="18.7109375" style="18" bestFit="1" customWidth="1"/>
    <col min="12553" max="12553" width="18" style="18" customWidth="1"/>
    <col min="12554" max="12554" width="11" style="18" bestFit="1" customWidth="1"/>
    <col min="12555" max="12800" width="9.140625" style="18"/>
    <col min="12801" max="12801" width="23.140625" style="18" bestFit="1" customWidth="1"/>
    <col min="12802" max="12802" width="118.85546875" style="18" customWidth="1"/>
    <col min="12803" max="12804" width="17.5703125" style="18" customWidth="1"/>
    <col min="12805" max="12805" width="15.7109375" style="18" customWidth="1"/>
    <col min="12806" max="12806" width="18.7109375" style="18" customWidth="1"/>
    <col min="12807" max="12807" width="18" style="18" customWidth="1"/>
    <col min="12808" max="12808" width="18.7109375" style="18" bestFit="1" customWidth="1"/>
    <col min="12809" max="12809" width="18" style="18" customWidth="1"/>
    <col min="12810" max="12810" width="11" style="18" bestFit="1" customWidth="1"/>
    <col min="12811" max="13056" width="9.140625" style="18"/>
    <col min="13057" max="13057" width="23.140625" style="18" bestFit="1" customWidth="1"/>
    <col min="13058" max="13058" width="118.85546875" style="18" customWidth="1"/>
    <col min="13059" max="13060" width="17.5703125" style="18" customWidth="1"/>
    <col min="13061" max="13061" width="15.7109375" style="18" customWidth="1"/>
    <col min="13062" max="13062" width="18.7109375" style="18" customWidth="1"/>
    <col min="13063" max="13063" width="18" style="18" customWidth="1"/>
    <col min="13064" max="13064" width="18.7109375" style="18" bestFit="1" customWidth="1"/>
    <col min="13065" max="13065" width="18" style="18" customWidth="1"/>
    <col min="13066" max="13066" width="11" style="18" bestFit="1" customWidth="1"/>
    <col min="13067" max="13312" width="9.140625" style="18"/>
    <col min="13313" max="13313" width="23.140625" style="18" bestFit="1" customWidth="1"/>
    <col min="13314" max="13314" width="118.85546875" style="18" customWidth="1"/>
    <col min="13315" max="13316" width="17.5703125" style="18" customWidth="1"/>
    <col min="13317" max="13317" width="15.7109375" style="18" customWidth="1"/>
    <col min="13318" max="13318" width="18.7109375" style="18" customWidth="1"/>
    <col min="13319" max="13319" width="18" style="18" customWidth="1"/>
    <col min="13320" max="13320" width="18.7109375" style="18" bestFit="1" customWidth="1"/>
    <col min="13321" max="13321" width="18" style="18" customWidth="1"/>
    <col min="13322" max="13322" width="11" style="18" bestFit="1" customWidth="1"/>
    <col min="13323" max="13568" width="9.140625" style="18"/>
    <col min="13569" max="13569" width="23.140625" style="18" bestFit="1" customWidth="1"/>
    <col min="13570" max="13570" width="118.85546875" style="18" customWidth="1"/>
    <col min="13571" max="13572" width="17.5703125" style="18" customWidth="1"/>
    <col min="13573" max="13573" width="15.7109375" style="18" customWidth="1"/>
    <col min="13574" max="13574" width="18.7109375" style="18" customWidth="1"/>
    <col min="13575" max="13575" width="18" style="18" customWidth="1"/>
    <col min="13576" max="13576" width="18.7109375" style="18" bestFit="1" customWidth="1"/>
    <col min="13577" max="13577" width="18" style="18" customWidth="1"/>
    <col min="13578" max="13578" width="11" style="18" bestFit="1" customWidth="1"/>
    <col min="13579" max="13824" width="9.140625" style="18"/>
    <col min="13825" max="13825" width="23.140625" style="18" bestFit="1" customWidth="1"/>
    <col min="13826" max="13826" width="118.85546875" style="18" customWidth="1"/>
    <col min="13827" max="13828" width="17.5703125" style="18" customWidth="1"/>
    <col min="13829" max="13829" width="15.7109375" style="18" customWidth="1"/>
    <col min="13830" max="13830" width="18.7109375" style="18" customWidth="1"/>
    <col min="13831" max="13831" width="18" style="18" customWidth="1"/>
    <col min="13832" max="13832" width="18.7109375" style="18" bestFit="1" customWidth="1"/>
    <col min="13833" max="13833" width="18" style="18" customWidth="1"/>
    <col min="13834" max="13834" width="11" style="18" bestFit="1" customWidth="1"/>
    <col min="13835" max="14080" width="9.140625" style="18"/>
    <col min="14081" max="14081" width="23.140625" style="18" bestFit="1" customWidth="1"/>
    <col min="14082" max="14082" width="118.85546875" style="18" customWidth="1"/>
    <col min="14083" max="14084" width="17.5703125" style="18" customWidth="1"/>
    <col min="14085" max="14085" width="15.7109375" style="18" customWidth="1"/>
    <col min="14086" max="14086" width="18.7109375" style="18" customWidth="1"/>
    <col min="14087" max="14087" width="18" style="18" customWidth="1"/>
    <col min="14088" max="14088" width="18.7109375" style="18" bestFit="1" customWidth="1"/>
    <col min="14089" max="14089" width="18" style="18" customWidth="1"/>
    <col min="14090" max="14090" width="11" style="18" bestFit="1" customWidth="1"/>
    <col min="14091" max="14336" width="9.140625" style="18"/>
    <col min="14337" max="14337" width="23.140625" style="18" bestFit="1" customWidth="1"/>
    <col min="14338" max="14338" width="118.85546875" style="18" customWidth="1"/>
    <col min="14339" max="14340" width="17.5703125" style="18" customWidth="1"/>
    <col min="14341" max="14341" width="15.7109375" style="18" customWidth="1"/>
    <col min="14342" max="14342" width="18.7109375" style="18" customWidth="1"/>
    <col min="14343" max="14343" width="18" style="18" customWidth="1"/>
    <col min="14344" max="14344" width="18.7109375" style="18" bestFit="1" customWidth="1"/>
    <col min="14345" max="14345" width="18" style="18" customWidth="1"/>
    <col min="14346" max="14346" width="11" style="18" bestFit="1" customWidth="1"/>
    <col min="14347" max="14592" width="9.140625" style="18"/>
    <col min="14593" max="14593" width="23.140625" style="18" bestFit="1" customWidth="1"/>
    <col min="14594" max="14594" width="118.85546875" style="18" customWidth="1"/>
    <col min="14595" max="14596" width="17.5703125" style="18" customWidth="1"/>
    <col min="14597" max="14597" width="15.7109375" style="18" customWidth="1"/>
    <col min="14598" max="14598" width="18.7109375" style="18" customWidth="1"/>
    <col min="14599" max="14599" width="18" style="18" customWidth="1"/>
    <col min="14600" max="14600" width="18.7109375" style="18" bestFit="1" customWidth="1"/>
    <col min="14601" max="14601" width="18" style="18" customWidth="1"/>
    <col min="14602" max="14602" width="11" style="18" bestFit="1" customWidth="1"/>
    <col min="14603" max="14848" width="9.140625" style="18"/>
    <col min="14849" max="14849" width="23.140625" style="18" bestFit="1" customWidth="1"/>
    <col min="14850" max="14850" width="118.85546875" style="18" customWidth="1"/>
    <col min="14851" max="14852" width="17.5703125" style="18" customWidth="1"/>
    <col min="14853" max="14853" width="15.7109375" style="18" customWidth="1"/>
    <col min="14854" max="14854" width="18.7109375" style="18" customWidth="1"/>
    <col min="14855" max="14855" width="18" style="18" customWidth="1"/>
    <col min="14856" max="14856" width="18.7109375" style="18" bestFit="1" customWidth="1"/>
    <col min="14857" max="14857" width="18" style="18" customWidth="1"/>
    <col min="14858" max="14858" width="11" style="18" bestFit="1" customWidth="1"/>
    <col min="14859" max="15104" width="9.140625" style="18"/>
    <col min="15105" max="15105" width="23.140625" style="18" bestFit="1" customWidth="1"/>
    <col min="15106" max="15106" width="118.85546875" style="18" customWidth="1"/>
    <col min="15107" max="15108" width="17.5703125" style="18" customWidth="1"/>
    <col min="15109" max="15109" width="15.7109375" style="18" customWidth="1"/>
    <col min="15110" max="15110" width="18.7109375" style="18" customWidth="1"/>
    <col min="15111" max="15111" width="18" style="18" customWidth="1"/>
    <col min="15112" max="15112" width="18.7109375" style="18" bestFit="1" customWidth="1"/>
    <col min="15113" max="15113" width="18" style="18" customWidth="1"/>
    <col min="15114" max="15114" width="11" style="18" bestFit="1" customWidth="1"/>
    <col min="15115" max="15360" width="9.140625" style="18"/>
    <col min="15361" max="15361" width="23.140625" style="18" bestFit="1" customWidth="1"/>
    <col min="15362" max="15362" width="118.85546875" style="18" customWidth="1"/>
    <col min="15363" max="15364" width="17.5703125" style="18" customWidth="1"/>
    <col min="15365" max="15365" width="15.7109375" style="18" customWidth="1"/>
    <col min="15366" max="15366" width="18.7109375" style="18" customWidth="1"/>
    <col min="15367" max="15367" width="18" style="18" customWidth="1"/>
    <col min="15368" max="15368" width="18.7109375" style="18" bestFit="1" customWidth="1"/>
    <col min="15369" max="15369" width="18" style="18" customWidth="1"/>
    <col min="15370" max="15370" width="11" style="18" bestFit="1" customWidth="1"/>
    <col min="15371" max="15616" width="9.140625" style="18"/>
    <col min="15617" max="15617" width="23.140625" style="18" bestFit="1" customWidth="1"/>
    <col min="15618" max="15618" width="118.85546875" style="18" customWidth="1"/>
    <col min="15619" max="15620" width="17.5703125" style="18" customWidth="1"/>
    <col min="15621" max="15621" width="15.7109375" style="18" customWidth="1"/>
    <col min="15622" max="15622" width="18.7109375" style="18" customWidth="1"/>
    <col min="15623" max="15623" width="18" style="18" customWidth="1"/>
    <col min="15624" max="15624" width="18.7109375" style="18" bestFit="1" customWidth="1"/>
    <col min="15625" max="15625" width="18" style="18" customWidth="1"/>
    <col min="15626" max="15626" width="11" style="18" bestFit="1" customWidth="1"/>
    <col min="15627" max="15872" width="9.140625" style="18"/>
    <col min="15873" max="15873" width="23.140625" style="18" bestFit="1" customWidth="1"/>
    <col min="15874" max="15874" width="118.85546875" style="18" customWidth="1"/>
    <col min="15875" max="15876" width="17.5703125" style="18" customWidth="1"/>
    <col min="15877" max="15877" width="15.7109375" style="18" customWidth="1"/>
    <col min="15878" max="15878" width="18.7109375" style="18" customWidth="1"/>
    <col min="15879" max="15879" width="18" style="18" customWidth="1"/>
    <col min="15880" max="15880" width="18.7109375" style="18" bestFit="1" customWidth="1"/>
    <col min="15881" max="15881" width="18" style="18" customWidth="1"/>
    <col min="15882" max="15882" width="11" style="18" bestFit="1" customWidth="1"/>
    <col min="15883" max="16128" width="9.140625" style="18"/>
    <col min="16129" max="16129" width="23.140625" style="18" bestFit="1" customWidth="1"/>
    <col min="16130" max="16130" width="118.85546875" style="18" customWidth="1"/>
    <col min="16131" max="16132" width="17.5703125" style="18" customWidth="1"/>
    <col min="16133" max="16133" width="15.7109375" style="18" customWidth="1"/>
    <col min="16134" max="16134" width="18.7109375" style="18" customWidth="1"/>
    <col min="16135" max="16135" width="18" style="18" customWidth="1"/>
    <col min="16136" max="16136" width="18.7109375" style="18" bestFit="1" customWidth="1"/>
    <col min="16137" max="16137" width="18" style="18" customWidth="1"/>
    <col min="16138" max="16138" width="11" style="18" bestFit="1" customWidth="1"/>
    <col min="16139" max="16384" width="9.140625" style="18"/>
  </cols>
  <sheetData>
    <row r="1" spans="1:13" ht="18" x14ac:dyDescent="0.2">
      <c r="A1" s="115"/>
      <c r="B1" s="15" t="s">
        <v>37</v>
      </c>
      <c r="C1" s="16"/>
      <c r="D1" s="17"/>
      <c r="E1" s="17"/>
      <c r="F1" s="17"/>
      <c r="G1" s="17"/>
      <c r="H1" s="17"/>
    </row>
    <row r="2" spans="1:13" ht="20.25" x14ac:dyDescent="0.2">
      <c r="A2" s="115"/>
      <c r="B2" s="15" t="s">
        <v>1</v>
      </c>
      <c r="C2" s="19"/>
      <c r="D2" s="19"/>
      <c r="E2" s="19"/>
      <c r="F2" s="17"/>
      <c r="G2" s="17"/>
      <c r="H2" s="17"/>
    </row>
    <row r="3" spans="1:13" ht="30" x14ac:dyDescent="0.2">
      <c r="A3" s="115"/>
      <c r="B3" s="15" t="s">
        <v>2</v>
      </c>
      <c r="C3" s="19"/>
      <c r="D3" s="19"/>
      <c r="E3" s="19"/>
      <c r="F3" s="116" t="s">
        <v>3</v>
      </c>
      <c r="G3" s="116"/>
      <c r="H3" s="116"/>
    </row>
    <row r="4" spans="1:13" ht="13.5" customHeight="1" x14ac:dyDescent="0.2">
      <c r="A4" s="20"/>
      <c r="B4" s="17"/>
      <c r="C4" s="21"/>
      <c r="D4" s="22"/>
      <c r="E4" s="22"/>
      <c r="F4" s="22"/>
      <c r="G4" s="22"/>
      <c r="H4" s="22"/>
    </row>
    <row r="5" spans="1:13" s="84" customFormat="1" ht="18.75" customHeight="1" x14ac:dyDescent="0.25">
      <c r="A5" s="117" t="s">
        <v>5</v>
      </c>
      <c r="B5" s="117"/>
      <c r="C5" s="117"/>
      <c r="D5" s="117"/>
      <c r="E5" s="117"/>
      <c r="F5" s="117"/>
      <c r="G5" s="117"/>
      <c r="H5" s="117"/>
      <c r="L5" s="85"/>
    </row>
    <row r="6" spans="1:13" s="25" customFormat="1" ht="18.75" customHeight="1" thickBot="1" x14ac:dyDescent="0.25">
      <c r="A6" s="23"/>
      <c r="B6" s="24"/>
      <c r="C6" s="118" t="s">
        <v>38</v>
      </c>
      <c r="D6" s="118"/>
      <c r="E6" s="118"/>
      <c r="F6" s="118"/>
      <c r="G6" s="118"/>
      <c r="H6" s="118"/>
      <c r="L6" s="86"/>
    </row>
    <row r="7" spans="1:13" s="29" customFormat="1" ht="63.75" thickBot="1" x14ac:dyDescent="0.3">
      <c r="A7" s="26" t="s">
        <v>6</v>
      </c>
      <c r="B7" s="26" t="s">
        <v>7</v>
      </c>
      <c r="C7" s="27" t="s">
        <v>39</v>
      </c>
      <c r="D7" s="28" t="s">
        <v>40</v>
      </c>
      <c r="E7" s="28" t="s">
        <v>41</v>
      </c>
      <c r="F7" s="28" t="s">
        <v>42</v>
      </c>
      <c r="G7" s="28" t="s">
        <v>43</v>
      </c>
      <c r="H7" s="28" t="s">
        <v>44</v>
      </c>
      <c r="L7" s="87"/>
      <c r="M7" s="29" t="s">
        <v>45</v>
      </c>
    </row>
    <row r="8" spans="1:13" ht="16.5" thickBot="1" x14ac:dyDescent="0.25">
      <c r="A8" s="30" t="s">
        <v>46</v>
      </c>
      <c r="B8" s="88" t="s">
        <v>47</v>
      </c>
      <c r="C8" s="89">
        <v>100</v>
      </c>
      <c r="D8" s="90" t="s">
        <v>48</v>
      </c>
      <c r="E8" s="91">
        <v>12428.27</v>
      </c>
      <c r="F8" s="89">
        <f>E8*1.1966</f>
        <v>14871.667882000002</v>
      </c>
      <c r="G8" s="91">
        <v>0</v>
      </c>
      <c r="H8" s="89">
        <f>TRUNC(C8*F8,2)</f>
        <v>1487166.78</v>
      </c>
      <c r="K8" s="67">
        <v>12</v>
      </c>
      <c r="L8" s="68">
        <f>ROUND(K8/12,0)</f>
        <v>1</v>
      </c>
    </row>
    <row r="9" spans="1:13" ht="16.5" thickBot="1" x14ac:dyDescent="0.25">
      <c r="A9" s="30" t="s">
        <v>49</v>
      </c>
      <c r="B9" s="88" t="s">
        <v>50</v>
      </c>
      <c r="C9" s="89">
        <v>4224</v>
      </c>
      <c r="D9" s="90" t="s">
        <v>13</v>
      </c>
      <c r="E9" s="91">
        <v>23.71</v>
      </c>
      <c r="F9" s="89">
        <f t="shared" ref="F9:F14" si="0">E9*1.1966</f>
        <v>28.371386000000005</v>
      </c>
      <c r="G9" s="91">
        <v>0</v>
      </c>
      <c r="H9" s="89">
        <f t="shared" ref="H9:H14" si="1">TRUNC(C9*F9,2)</f>
        <v>119840.73</v>
      </c>
      <c r="K9" s="67"/>
    </row>
    <row r="10" spans="1:13" ht="16.5" thickBot="1" x14ac:dyDescent="0.25">
      <c r="A10" s="30" t="s">
        <v>51</v>
      </c>
      <c r="B10" s="88" t="s">
        <v>52</v>
      </c>
      <c r="C10" s="89">
        <v>2112</v>
      </c>
      <c r="D10" s="30" t="s">
        <v>13</v>
      </c>
      <c r="E10" s="91">
        <v>34.31</v>
      </c>
      <c r="F10" s="89">
        <f t="shared" si="0"/>
        <v>41.055346000000007</v>
      </c>
      <c r="G10" s="91">
        <v>0</v>
      </c>
      <c r="H10" s="89">
        <f t="shared" si="1"/>
        <v>86708.89</v>
      </c>
      <c r="K10" s="67"/>
    </row>
    <row r="11" spans="1:13" ht="16.5" thickBot="1" x14ac:dyDescent="0.25">
      <c r="A11" s="30" t="s">
        <v>53</v>
      </c>
      <c r="B11" s="88" t="s">
        <v>54</v>
      </c>
      <c r="C11" s="89">
        <v>2112</v>
      </c>
      <c r="D11" s="30" t="s">
        <v>13</v>
      </c>
      <c r="E11" s="91">
        <v>23.08</v>
      </c>
      <c r="F11" s="89">
        <f t="shared" si="0"/>
        <v>27.617528</v>
      </c>
      <c r="G11" s="91">
        <v>0</v>
      </c>
      <c r="H11" s="89">
        <f t="shared" si="1"/>
        <v>58328.21</v>
      </c>
      <c r="K11" s="67"/>
    </row>
    <row r="12" spans="1:13" ht="16.5" thickBot="1" x14ac:dyDescent="0.25">
      <c r="A12" s="30" t="s">
        <v>55</v>
      </c>
      <c r="B12" s="88" t="s">
        <v>56</v>
      </c>
      <c r="C12" s="89">
        <v>2112</v>
      </c>
      <c r="D12" s="30" t="s">
        <v>13</v>
      </c>
      <c r="E12" s="91">
        <v>21.43</v>
      </c>
      <c r="F12" s="89">
        <f t="shared" si="0"/>
        <v>25.643138</v>
      </c>
      <c r="G12" s="91">
        <v>0</v>
      </c>
      <c r="H12" s="89">
        <f t="shared" si="1"/>
        <v>54158.3</v>
      </c>
      <c r="K12" s="67"/>
    </row>
    <row r="13" spans="1:13" ht="16.5" thickBot="1" x14ac:dyDescent="0.25">
      <c r="A13" s="30" t="s">
        <v>57</v>
      </c>
      <c r="B13" s="88" t="s">
        <v>58</v>
      </c>
      <c r="C13" s="89">
        <v>2112</v>
      </c>
      <c r="D13" s="30" t="s">
        <v>13</v>
      </c>
      <c r="E13" s="91">
        <v>15.51</v>
      </c>
      <c r="F13" s="89">
        <f t="shared" si="0"/>
        <v>18.559266000000001</v>
      </c>
      <c r="G13" s="91">
        <v>0</v>
      </c>
      <c r="H13" s="89">
        <f t="shared" si="1"/>
        <v>39197.160000000003</v>
      </c>
      <c r="K13" s="67"/>
    </row>
    <row r="14" spans="1:13" ht="16.5" thickBot="1" x14ac:dyDescent="0.25">
      <c r="A14" s="30" t="s">
        <v>59</v>
      </c>
      <c r="B14" s="40" t="s">
        <v>60</v>
      </c>
      <c r="C14" s="89">
        <v>168</v>
      </c>
      <c r="D14" s="31" t="s">
        <v>40</v>
      </c>
      <c r="E14" s="91">
        <v>81.81</v>
      </c>
      <c r="F14" s="89">
        <f t="shared" si="0"/>
        <v>97.893846000000011</v>
      </c>
      <c r="G14" s="91">
        <v>0</v>
      </c>
      <c r="H14" s="89">
        <f t="shared" si="1"/>
        <v>16446.16</v>
      </c>
      <c r="K14" s="67">
        <v>120</v>
      </c>
      <c r="L14" s="68">
        <f t="shared" ref="L14:L65" si="2">ROUND(K14/12,0)</f>
        <v>10</v>
      </c>
    </row>
    <row r="15" spans="1:13" ht="60.75" thickBot="1" x14ac:dyDescent="0.25">
      <c r="A15" s="30" t="s">
        <v>61</v>
      </c>
      <c r="B15" s="40" t="s">
        <v>62</v>
      </c>
      <c r="C15" s="92">
        <v>23697</v>
      </c>
      <c r="D15" s="31" t="s">
        <v>40</v>
      </c>
      <c r="E15" s="91">
        <v>14.160766666666666</v>
      </c>
      <c r="F15" s="91"/>
      <c r="G15" s="92">
        <f t="shared" ref="G15:G60" si="3">E15*1.1301</f>
        <v>16.003082410000001</v>
      </c>
      <c r="H15" s="92">
        <f>TRUNC(C15*G15,2)</f>
        <v>379225.04</v>
      </c>
      <c r="K15" s="67"/>
    </row>
    <row r="16" spans="1:13" s="67" customFormat="1" ht="60.75" thickBot="1" x14ac:dyDescent="0.3">
      <c r="A16" s="30" t="s">
        <v>63</v>
      </c>
      <c r="B16" s="32" t="s">
        <v>64</v>
      </c>
      <c r="C16" s="92">
        <v>1128</v>
      </c>
      <c r="D16" s="31" t="s">
        <v>65</v>
      </c>
      <c r="E16" s="42">
        <v>48</v>
      </c>
      <c r="F16" s="42">
        <v>0</v>
      </c>
      <c r="G16" s="93">
        <f t="shared" si="3"/>
        <v>54.244800000000005</v>
      </c>
      <c r="H16" s="93">
        <f>TRUNC(C16*G16,2)</f>
        <v>61188.13</v>
      </c>
      <c r="K16" s="67">
        <v>576</v>
      </c>
      <c r="L16" s="68">
        <f t="shared" si="2"/>
        <v>48</v>
      </c>
    </row>
    <row r="17" spans="1:12" ht="16.5" thickBot="1" x14ac:dyDescent="0.25">
      <c r="A17" s="33" t="s">
        <v>66</v>
      </c>
      <c r="B17" s="32" t="s">
        <v>67</v>
      </c>
      <c r="C17" s="92">
        <v>1128</v>
      </c>
      <c r="D17" s="31" t="s">
        <v>65</v>
      </c>
      <c r="E17" s="42">
        <v>47.8</v>
      </c>
      <c r="F17" s="42">
        <v>0</v>
      </c>
      <c r="G17" s="93">
        <f t="shared" si="3"/>
        <v>54.01878</v>
      </c>
      <c r="H17" s="93">
        <f>TRUNC(C17*G17,2)</f>
        <v>60933.18</v>
      </c>
      <c r="K17" s="67">
        <v>576</v>
      </c>
      <c r="L17" s="68">
        <f t="shared" si="2"/>
        <v>48</v>
      </c>
    </row>
    <row r="18" spans="1:12" s="67" customFormat="1" ht="45.75" thickBot="1" x14ac:dyDescent="0.3">
      <c r="A18" s="34" t="s">
        <v>68</v>
      </c>
      <c r="B18" s="32" t="s">
        <v>69</v>
      </c>
      <c r="C18" s="92">
        <v>632</v>
      </c>
      <c r="D18" s="31" t="s">
        <v>40</v>
      </c>
      <c r="E18" s="42">
        <v>110.95</v>
      </c>
      <c r="F18" s="42">
        <v>0</v>
      </c>
      <c r="G18" s="93">
        <f t="shared" si="3"/>
        <v>125.38459500000002</v>
      </c>
      <c r="H18" s="93">
        <f t="shared" ref="H18:H23" si="4">TRUNC(C18*G18,2)</f>
        <v>79243.06</v>
      </c>
      <c r="K18" s="67">
        <v>504</v>
      </c>
      <c r="L18" s="68">
        <f t="shared" si="2"/>
        <v>42</v>
      </c>
    </row>
    <row r="19" spans="1:12" s="67" customFormat="1" ht="50.25" customHeight="1" thickBot="1" x14ac:dyDescent="0.3">
      <c r="A19" s="34" t="s">
        <v>70</v>
      </c>
      <c r="B19" s="32" t="s">
        <v>71</v>
      </c>
      <c r="C19" s="92">
        <v>690</v>
      </c>
      <c r="D19" s="31" t="s">
        <v>40</v>
      </c>
      <c r="E19" s="42">
        <v>406.42</v>
      </c>
      <c r="F19" s="42">
        <v>0</v>
      </c>
      <c r="G19" s="93">
        <f t="shared" si="3"/>
        <v>459.29524200000009</v>
      </c>
      <c r="H19" s="93">
        <f t="shared" si="4"/>
        <v>316913.71000000002</v>
      </c>
      <c r="K19" s="67">
        <v>348</v>
      </c>
      <c r="L19" s="68">
        <f t="shared" si="2"/>
        <v>29</v>
      </c>
    </row>
    <row r="20" spans="1:12" s="67" customFormat="1" ht="48.75" customHeight="1" thickBot="1" x14ac:dyDescent="0.3">
      <c r="A20" s="34" t="s">
        <v>72</v>
      </c>
      <c r="B20" s="32" t="s">
        <v>73</v>
      </c>
      <c r="C20" s="92">
        <v>119</v>
      </c>
      <c r="D20" s="31" t="s">
        <v>40</v>
      </c>
      <c r="E20" s="42">
        <v>473.46</v>
      </c>
      <c r="F20" s="42">
        <v>0</v>
      </c>
      <c r="G20" s="93">
        <f t="shared" si="3"/>
        <v>535.05714599999999</v>
      </c>
      <c r="H20" s="93">
        <f t="shared" si="4"/>
        <v>63671.8</v>
      </c>
      <c r="K20" s="67">
        <v>84</v>
      </c>
      <c r="L20" s="68">
        <f t="shared" si="2"/>
        <v>7</v>
      </c>
    </row>
    <row r="21" spans="1:12" s="67" customFormat="1" ht="75.75" thickBot="1" x14ac:dyDescent="0.25">
      <c r="A21" s="34" t="s">
        <v>74</v>
      </c>
      <c r="B21" s="35" t="s">
        <v>75</v>
      </c>
      <c r="C21" s="92">
        <v>9301</v>
      </c>
      <c r="D21" s="31" t="s">
        <v>40</v>
      </c>
      <c r="E21" s="42">
        <v>15.7</v>
      </c>
      <c r="F21" s="42">
        <v>0</v>
      </c>
      <c r="G21" s="93">
        <f t="shared" si="3"/>
        <v>17.742570000000001</v>
      </c>
      <c r="H21" s="93">
        <f t="shared" si="4"/>
        <v>165023.64000000001</v>
      </c>
      <c r="K21" s="67">
        <v>8437</v>
      </c>
      <c r="L21" s="68">
        <f t="shared" si="2"/>
        <v>703</v>
      </c>
    </row>
    <row r="22" spans="1:12" s="67" customFormat="1" ht="16.5" thickBot="1" x14ac:dyDescent="0.25">
      <c r="A22" s="36" t="s">
        <v>76</v>
      </c>
      <c r="B22" s="35" t="s">
        <v>77</v>
      </c>
      <c r="C22" s="37">
        <v>5843</v>
      </c>
      <c r="D22" s="31" t="s">
        <v>78</v>
      </c>
      <c r="E22" s="42">
        <v>3.84</v>
      </c>
      <c r="F22" s="42">
        <v>0</v>
      </c>
      <c r="G22" s="93">
        <f t="shared" si="3"/>
        <v>4.3395840000000003</v>
      </c>
      <c r="H22" s="93">
        <f t="shared" si="4"/>
        <v>25356.18</v>
      </c>
      <c r="K22" s="67">
        <v>15721</v>
      </c>
      <c r="L22" s="68">
        <f t="shared" si="2"/>
        <v>1310</v>
      </c>
    </row>
    <row r="23" spans="1:12" s="67" customFormat="1" ht="60.75" thickBot="1" x14ac:dyDescent="0.25">
      <c r="A23" s="36" t="s">
        <v>79</v>
      </c>
      <c r="B23" s="35" t="s">
        <v>80</v>
      </c>
      <c r="C23" s="37">
        <v>1800</v>
      </c>
      <c r="D23" s="31" t="s">
        <v>78</v>
      </c>
      <c r="E23" s="42">
        <v>9.5399999999999991</v>
      </c>
      <c r="F23" s="42">
        <v>0</v>
      </c>
      <c r="G23" s="93">
        <f t="shared" si="3"/>
        <v>10.781154000000001</v>
      </c>
      <c r="H23" s="93">
        <f t="shared" si="4"/>
        <v>19406.07</v>
      </c>
      <c r="K23" s="67">
        <v>4320</v>
      </c>
      <c r="L23" s="68">
        <f t="shared" si="2"/>
        <v>360</v>
      </c>
    </row>
    <row r="24" spans="1:12" s="67" customFormat="1" ht="30.75" thickBot="1" x14ac:dyDescent="0.25">
      <c r="A24" s="36" t="s">
        <v>81</v>
      </c>
      <c r="B24" s="35" t="s">
        <v>82</v>
      </c>
      <c r="C24" s="38">
        <v>50</v>
      </c>
      <c r="D24" s="31" t="s">
        <v>83</v>
      </c>
      <c r="E24" s="42">
        <v>59.87</v>
      </c>
      <c r="F24" s="89">
        <f>E24*1.1966</f>
        <v>71.640442000000007</v>
      </c>
      <c r="G24" s="42">
        <v>0</v>
      </c>
      <c r="H24" s="89">
        <f>TRUNC(C24*F24,2)</f>
        <v>3582.02</v>
      </c>
      <c r="K24" s="67">
        <v>120</v>
      </c>
      <c r="L24" s="68">
        <f t="shared" si="2"/>
        <v>10</v>
      </c>
    </row>
    <row r="25" spans="1:12" s="67" customFormat="1" ht="60.75" thickBot="1" x14ac:dyDescent="0.25">
      <c r="A25" s="36" t="s">
        <v>84</v>
      </c>
      <c r="B25" s="35" t="s">
        <v>85</v>
      </c>
      <c r="C25" s="37">
        <v>7845</v>
      </c>
      <c r="D25" s="31" t="s">
        <v>40</v>
      </c>
      <c r="E25" s="42">
        <v>21.8</v>
      </c>
      <c r="F25" s="42">
        <v>0</v>
      </c>
      <c r="G25" s="93">
        <f t="shared" si="3"/>
        <v>24.636180000000003</v>
      </c>
      <c r="H25" s="93">
        <f t="shared" ref="H25:H51" si="5">TRUNC(C25*G25,2)</f>
        <v>193270.83</v>
      </c>
      <c r="K25" s="67">
        <v>10411</v>
      </c>
      <c r="L25" s="68">
        <f t="shared" si="2"/>
        <v>868</v>
      </c>
    </row>
    <row r="26" spans="1:12" s="67" customFormat="1" ht="16.5" thickBot="1" x14ac:dyDescent="0.25">
      <c r="A26" s="36" t="s">
        <v>86</v>
      </c>
      <c r="B26" s="35" t="s">
        <v>87</v>
      </c>
      <c r="C26" s="37">
        <v>92</v>
      </c>
      <c r="D26" s="31" t="s">
        <v>40</v>
      </c>
      <c r="E26" s="42">
        <v>1.68</v>
      </c>
      <c r="F26" s="42">
        <v>0</v>
      </c>
      <c r="G26" s="93">
        <f t="shared" si="3"/>
        <v>1.898568</v>
      </c>
      <c r="H26" s="93">
        <f t="shared" si="5"/>
        <v>174.66</v>
      </c>
      <c r="K26" s="67">
        <v>180</v>
      </c>
      <c r="L26" s="68">
        <f t="shared" si="2"/>
        <v>15</v>
      </c>
    </row>
    <row r="27" spans="1:12" s="67" customFormat="1" ht="60.75" thickBot="1" x14ac:dyDescent="0.25">
      <c r="A27" s="36" t="s">
        <v>88</v>
      </c>
      <c r="B27" s="35" t="s">
        <v>89</v>
      </c>
      <c r="C27" s="37">
        <v>1203</v>
      </c>
      <c r="D27" s="31" t="s">
        <v>40</v>
      </c>
      <c r="E27" s="42">
        <v>1069.3499999999999</v>
      </c>
      <c r="F27" s="42">
        <v>0</v>
      </c>
      <c r="G27" s="93">
        <f t="shared" si="3"/>
        <v>1208.4724349999999</v>
      </c>
      <c r="H27" s="93">
        <f t="shared" si="5"/>
        <v>1453792.33</v>
      </c>
      <c r="K27" s="67">
        <v>34</v>
      </c>
      <c r="L27" s="68">
        <f t="shared" si="2"/>
        <v>3</v>
      </c>
    </row>
    <row r="28" spans="1:12" s="67" customFormat="1" ht="60.75" thickBot="1" x14ac:dyDescent="0.25">
      <c r="A28" s="36" t="s">
        <v>90</v>
      </c>
      <c r="B28" s="35" t="s">
        <v>91</v>
      </c>
      <c r="C28" s="37">
        <v>1048</v>
      </c>
      <c r="D28" s="31" t="s">
        <v>40</v>
      </c>
      <c r="E28" s="42">
        <v>1093.8699999999999</v>
      </c>
      <c r="F28" s="42">
        <v>0</v>
      </c>
      <c r="G28" s="93">
        <f t="shared" si="3"/>
        <v>1236.182487</v>
      </c>
      <c r="H28" s="93">
        <f t="shared" si="5"/>
        <v>1295519.24</v>
      </c>
      <c r="K28" s="67">
        <v>32</v>
      </c>
      <c r="L28" s="68">
        <f t="shared" si="2"/>
        <v>3</v>
      </c>
    </row>
    <row r="29" spans="1:12" s="67" customFormat="1" ht="60.75" thickBot="1" x14ac:dyDescent="0.3">
      <c r="A29" s="36" t="s">
        <v>92</v>
      </c>
      <c r="B29" s="94" t="s">
        <v>93</v>
      </c>
      <c r="C29" s="37">
        <v>256</v>
      </c>
      <c r="D29" s="41" t="s">
        <v>40</v>
      </c>
      <c r="E29" s="42">
        <v>1533.44</v>
      </c>
      <c r="F29" s="42">
        <v>0</v>
      </c>
      <c r="G29" s="93">
        <f t="shared" si="3"/>
        <v>1732.9405440000003</v>
      </c>
      <c r="H29" s="93">
        <f t="shared" si="5"/>
        <v>443632.77</v>
      </c>
      <c r="K29" s="67">
        <v>109</v>
      </c>
      <c r="L29" s="68">
        <f t="shared" si="2"/>
        <v>9</v>
      </c>
    </row>
    <row r="30" spans="1:12" s="67" customFormat="1" ht="60.75" thickBot="1" x14ac:dyDescent="0.25">
      <c r="A30" s="36" t="s">
        <v>94</v>
      </c>
      <c r="B30" s="35" t="s">
        <v>95</v>
      </c>
      <c r="C30" s="37">
        <v>481</v>
      </c>
      <c r="D30" s="31" t="s">
        <v>40</v>
      </c>
      <c r="E30" s="42">
        <v>1580.23</v>
      </c>
      <c r="F30" s="42">
        <v>0</v>
      </c>
      <c r="G30" s="93">
        <f t="shared" si="3"/>
        <v>1785.8179230000003</v>
      </c>
      <c r="H30" s="93">
        <f t="shared" si="5"/>
        <v>858978.42</v>
      </c>
      <c r="K30" s="67">
        <v>216</v>
      </c>
      <c r="L30" s="68">
        <f t="shared" si="2"/>
        <v>18</v>
      </c>
    </row>
    <row r="31" spans="1:12" s="67" customFormat="1" ht="30.75" thickBot="1" x14ac:dyDescent="0.25">
      <c r="A31" s="36" t="s">
        <v>96</v>
      </c>
      <c r="B31" s="35" t="s">
        <v>97</v>
      </c>
      <c r="C31" s="37">
        <v>376</v>
      </c>
      <c r="D31" s="31" t="s">
        <v>40</v>
      </c>
      <c r="E31" s="42">
        <v>188.45</v>
      </c>
      <c r="F31" s="42">
        <v>0</v>
      </c>
      <c r="G31" s="93">
        <f t="shared" si="3"/>
        <v>212.96734499999999</v>
      </c>
      <c r="H31" s="93">
        <f t="shared" si="5"/>
        <v>80075.72</v>
      </c>
      <c r="K31" s="67">
        <v>6</v>
      </c>
      <c r="L31" s="68">
        <f t="shared" si="2"/>
        <v>1</v>
      </c>
    </row>
    <row r="32" spans="1:12" s="67" customFormat="1" ht="50.25" customHeight="1" thickBot="1" x14ac:dyDescent="0.3">
      <c r="A32" s="36" t="s">
        <v>98</v>
      </c>
      <c r="B32" s="32" t="s">
        <v>99</v>
      </c>
      <c r="C32" s="37">
        <v>6651</v>
      </c>
      <c r="D32" s="31" t="s">
        <v>40</v>
      </c>
      <c r="E32" s="42">
        <v>33.4</v>
      </c>
      <c r="F32" s="42">
        <v>0</v>
      </c>
      <c r="G32" s="93">
        <f t="shared" si="3"/>
        <v>37.745339999999999</v>
      </c>
      <c r="H32" s="93">
        <f t="shared" si="5"/>
        <v>251044.25</v>
      </c>
      <c r="K32" s="67">
        <v>9252</v>
      </c>
      <c r="L32" s="68">
        <f t="shared" si="2"/>
        <v>771</v>
      </c>
    </row>
    <row r="33" spans="1:12" s="67" customFormat="1" ht="60.75" thickBot="1" x14ac:dyDescent="0.3">
      <c r="A33" s="36" t="s">
        <v>100</v>
      </c>
      <c r="B33" s="39" t="s">
        <v>101</v>
      </c>
      <c r="C33" s="37">
        <v>2729</v>
      </c>
      <c r="D33" s="31" t="s">
        <v>40</v>
      </c>
      <c r="E33" s="42">
        <v>52</v>
      </c>
      <c r="F33" s="42">
        <v>0</v>
      </c>
      <c r="G33" s="93">
        <f t="shared" si="3"/>
        <v>58.765200000000007</v>
      </c>
      <c r="H33" s="93">
        <f t="shared" si="5"/>
        <v>160370.23000000001</v>
      </c>
      <c r="K33" s="67">
        <v>3132</v>
      </c>
      <c r="L33" s="68">
        <f t="shared" si="2"/>
        <v>261</v>
      </c>
    </row>
    <row r="34" spans="1:12" s="67" customFormat="1" ht="60.75" thickBot="1" x14ac:dyDescent="0.3">
      <c r="A34" s="36" t="s">
        <v>102</v>
      </c>
      <c r="B34" s="39" t="s">
        <v>103</v>
      </c>
      <c r="C34" s="37">
        <v>1517</v>
      </c>
      <c r="D34" s="31" t="s">
        <v>40</v>
      </c>
      <c r="E34" s="42">
        <v>49.5</v>
      </c>
      <c r="F34" s="42">
        <v>0</v>
      </c>
      <c r="G34" s="93">
        <f t="shared" si="3"/>
        <v>55.939950000000003</v>
      </c>
      <c r="H34" s="93">
        <f t="shared" si="5"/>
        <v>84860.9</v>
      </c>
      <c r="K34" s="67">
        <v>1884</v>
      </c>
      <c r="L34" s="68">
        <f t="shared" si="2"/>
        <v>157</v>
      </c>
    </row>
    <row r="35" spans="1:12" s="67" customFormat="1" ht="48" customHeight="1" thickBot="1" x14ac:dyDescent="0.3">
      <c r="A35" s="36" t="s">
        <v>104</v>
      </c>
      <c r="B35" s="32" t="s">
        <v>105</v>
      </c>
      <c r="C35" s="37">
        <v>197</v>
      </c>
      <c r="D35" s="31" t="s">
        <v>40</v>
      </c>
      <c r="E35" s="42">
        <v>47.37</v>
      </c>
      <c r="F35" s="42">
        <v>0</v>
      </c>
      <c r="G35" s="93">
        <f t="shared" si="3"/>
        <v>53.532837000000001</v>
      </c>
      <c r="H35" s="93">
        <f t="shared" si="5"/>
        <v>10545.96</v>
      </c>
      <c r="K35" s="67">
        <v>420</v>
      </c>
      <c r="L35" s="68">
        <f t="shared" si="2"/>
        <v>35</v>
      </c>
    </row>
    <row r="36" spans="1:12" s="67" customFormat="1" ht="48.75" customHeight="1" thickBot="1" x14ac:dyDescent="0.3">
      <c r="A36" s="36" t="s">
        <v>106</v>
      </c>
      <c r="B36" s="32" t="s">
        <v>107</v>
      </c>
      <c r="C36" s="37">
        <v>7</v>
      </c>
      <c r="D36" s="31" t="s">
        <v>40</v>
      </c>
      <c r="E36" s="42">
        <v>68.900000000000006</v>
      </c>
      <c r="F36" s="42">
        <v>0</v>
      </c>
      <c r="G36" s="93">
        <f t="shared" si="3"/>
        <v>77.863890000000012</v>
      </c>
      <c r="H36" s="93">
        <f t="shared" si="5"/>
        <v>545.04</v>
      </c>
      <c r="K36" s="67">
        <v>24</v>
      </c>
      <c r="L36" s="68">
        <f t="shared" si="2"/>
        <v>2</v>
      </c>
    </row>
    <row r="37" spans="1:12" s="67" customFormat="1" ht="16.5" thickBot="1" x14ac:dyDescent="0.25">
      <c r="A37" s="36" t="s">
        <v>108</v>
      </c>
      <c r="B37" s="35" t="s">
        <v>109</v>
      </c>
      <c r="C37" s="37">
        <v>6</v>
      </c>
      <c r="D37" s="31" t="s">
        <v>40</v>
      </c>
      <c r="E37" s="42">
        <v>175.75</v>
      </c>
      <c r="F37" s="42">
        <v>0</v>
      </c>
      <c r="G37" s="93">
        <f t="shared" si="3"/>
        <v>198.61507500000002</v>
      </c>
      <c r="H37" s="93">
        <f t="shared" si="5"/>
        <v>1191.69</v>
      </c>
      <c r="K37" s="67">
        <v>12</v>
      </c>
      <c r="L37" s="68">
        <f t="shared" si="2"/>
        <v>1</v>
      </c>
    </row>
    <row r="38" spans="1:12" s="67" customFormat="1" ht="60.75" thickBot="1" x14ac:dyDescent="0.25">
      <c r="A38" s="36" t="s">
        <v>110</v>
      </c>
      <c r="B38" s="35" t="s">
        <v>111</v>
      </c>
      <c r="C38" s="37">
        <v>22</v>
      </c>
      <c r="D38" s="31" t="s">
        <v>40</v>
      </c>
      <c r="E38" s="42">
        <v>61.103333333333332</v>
      </c>
      <c r="F38" s="42">
        <v>0</v>
      </c>
      <c r="G38" s="93">
        <f t="shared" si="3"/>
        <v>69.052877000000009</v>
      </c>
      <c r="H38" s="93">
        <f t="shared" si="5"/>
        <v>1519.16</v>
      </c>
      <c r="K38" s="67">
        <v>24</v>
      </c>
      <c r="L38" s="68">
        <f t="shared" si="2"/>
        <v>2</v>
      </c>
    </row>
    <row r="39" spans="1:12" s="67" customFormat="1" ht="60.75" thickBot="1" x14ac:dyDescent="0.25">
      <c r="A39" s="36" t="s">
        <v>112</v>
      </c>
      <c r="B39" s="35" t="s">
        <v>113</v>
      </c>
      <c r="C39" s="37">
        <v>451</v>
      </c>
      <c r="D39" s="31" t="s">
        <v>40</v>
      </c>
      <c r="E39" s="42">
        <v>64.893333333333331</v>
      </c>
      <c r="F39" s="42">
        <v>0</v>
      </c>
      <c r="G39" s="93">
        <f t="shared" si="3"/>
        <v>73.33595600000001</v>
      </c>
      <c r="H39" s="93">
        <f t="shared" si="5"/>
        <v>33074.51</v>
      </c>
      <c r="K39" s="67">
        <v>60</v>
      </c>
      <c r="L39" s="68">
        <f t="shared" si="2"/>
        <v>5</v>
      </c>
    </row>
    <row r="40" spans="1:12" s="67" customFormat="1" ht="30.75" thickBot="1" x14ac:dyDescent="0.25">
      <c r="A40" s="36" t="s">
        <v>114</v>
      </c>
      <c r="B40" s="35" t="s">
        <v>115</v>
      </c>
      <c r="C40" s="37">
        <v>85</v>
      </c>
      <c r="D40" s="31" t="s">
        <v>40</v>
      </c>
      <c r="E40" s="42">
        <v>81.44</v>
      </c>
      <c r="F40" s="42">
        <v>0</v>
      </c>
      <c r="G40" s="93">
        <f t="shared" si="3"/>
        <v>92.035344000000009</v>
      </c>
      <c r="H40" s="93">
        <f t="shared" si="5"/>
        <v>7823</v>
      </c>
      <c r="K40" s="67">
        <v>60</v>
      </c>
      <c r="L40" s="68">
        <f t="shared" si="2"/>
        <v>5</v>
      </c>
    </row>
    <row r="41" spans="1:12" s="67" customFormat="1" ht="45.75" thickBot="1" x14ac:dyDescent="0.25">
      <c r="A41" s="36" t="s">
        <v>116</v>
      </c>
      <c r="B41" s="35" t="s">
        <v>117</v>
      </c>
      <c r="C41" s="37">
        <v>110</v>
      </c>
      <c r="D41" s="31" t="s">
        <v>40</v>
      </c>
      <c r="E41" s="42">
        <v>71.31</v>
      </c>
      <c r="F41" s="42">
        <v>0</v>
      </c>
      <c r="G41" s="93">
        <f t="shared" si="3"/>
        <v>80.587431000000009</v>
      </c>
      <c r="H41" s="93">
        <f t="shared" si="5"/>
        <v>8864.61</v>
      </c>
      <c r="K41" s="67">
        <v>72</v>
      </c>
      <c r="L41" s="68">
        <f t="shared" si="2"/>
        <v>6</v>
      </c>
    </row>
    <row r="42" spans="1:12" s="67" customFormat="1" ht="60.75" thickBot="1" x14ac:dyDescent="0.25">
      <c r="A42" s="36" t="s">
        <v>118</v>
      </c>
      <c r="B42" s="35" t="s">
        <v>119</v>
      </c>
      <c r="C42" s="37">
        <v>2</v>
      </c>
      <c r="D42" s="31" t="s">
        <v>40</v>
      </c>
      <c r="E42" s="42">
        <v>236.88</v>
      </c>
      <c r="F42" s="42">
        <v>0</v>
      </c>
      <c r="G42" s="93">
        <f t="shared" si="3"/>
        <v>267.69808800000004</v>
      </c>
      <c r="H42" s="93">
        <f t="shared" si="5"/>
        <v>535.39</v>
      </c>
      <c r="K42" s="67">
        <v>2</v>
      </c>
      <c r="L42" s="68">
        <f t="shared" si="2"/>
        <v>0</v>
      </c>
    </row>
    <row r="43" spans="1:12" s="67" customFormat="1" ht="45.75" thickBot="1" x14ac:dyDescent="0.3">
      <c r="A43" s="36" t="s">
        <v>120</v>
      </c>
      <c r="B43" s="39" t="s">
        <v>121</v>
      </c>
      <c r="C43" s="37">
        <v>760</v>
      </c>
      <c r="D43" s="31" t="s">
        <v>40</v>
      </c>
      <c r="E43" s="42">
        <v>30.75</v>
      </c>
      <c r="F43" s="42">
        <v>0</v>
      </c>
      <c r="G43" s="93">
        <f t="shared" si="3"/>
        <v>34.750575000000005</v>
      </c>
      <c r="H43" s="93">
        <f t="shared" si="5"/>
        <v>26410.43</v>
      </c>
      <c r="K43" s="67">
        <v>360</v>
      </c>
      <c r="L43" s="68">
        <f t="shared" si="2"/>
        <v>30</v>
      </c>
    </row>
    <row r="44" spans="1:12" s="67" customFormat="1" ht="36" customHeight="1" thickBot="1" x14ac:dyDescent="0.3">
      <c r="A44" s="36" t="s">
        <v>122</v>
      </c>
      <c r="B44" s="32" t="s">
        <v>123</v>
      </c>
      <c r="C44" s="37">
        <v>1681</v>
      </c>
      <c r="D44" s="31" t="s">
        <v>40</v>
      </c>
      <c r="E44" s="42">
        <v>47.03</v>
      </c>
      <c r="F44" s="42">
        <v>0</v>
      </c>
      <c r="G44" s="93">
        <f t="shared" si="3"/>
        <v>53.148603000000008</v>
      </c>
      <c r="H44" s="93">
        <f t="shared" si="5"/>
        <v>89342.8</v>
      </c>
      <c r="K44" s="67">
        <v>4404</v>
      </c>
      <c r="L44" s="68">
        <f t="shared" si="2"/>
        <v>367</v>
      </c>
    </row>
    <row r="45" spans="1:12" s="67" customFormat="1" ht="45.75" thickBot="1" x14ac:dyDescent="0.3">
      <c r="A45" s="36" t="s">
        <v>124</v>
      </c>
      <c r="B45" s="40" t="s">
        <v>125</v>
      </c>
      <c r="C45" s="37">
        <v>87</v>
      </c>
      <c r="D45" s="31" t="s">
        <v>40</v>
      </c>
      <c r="E45" s="42">
        <v>45.29</v>
      </c>
      <c r="F45" s="42">
        <v>0</v>
      </c>
      <c r="G45" s="93">
        <f t="shared" si="3"/>
        <v>51.182229000000007</v>
      </c>
      <c r="H45" s="93">
        <f t="shared" si="5"/>
        <v>4452.8500000000004</v>
      </c>
      <c r="K45" s="67">
        <v>1152</v>
      </c>
      <c r="L45" s="68">
        <f t="shared" si="2"/>
        <v>96</v>
      </c>
    </row>
    <row r="46" spans="1:12" s="67" customFormat="1" ht="45.75" thickBot="1" x14ac:dyDescent="0.25">
      <c r="A46" s="36" t="s">
        <v>126</v>
      </c>
      <c r="B46" s="35" t="s">
        <v>127</v>
      </c>
      <c r="C46" s="37">
        <v>705</v>
      </c>
      <c r="D46" s="31" t="s">
        <v>40</v>
      </c>
      <c r="E46" s="42">
        <v>60.76</v>
      </c>
      <c r="F46" s="42">
        <v>0</v>
      </c>
      <c r="G46" s="93">
        <f t="shared" si="3"/>
        <v>68.664876000000007</v>
      </c>
      <c r="H46" s="93">
        <f t="shared" si="5"/>
        <v>48408.73</v>
      </c>
      <c r="K46" s="67">
        <v>300</v>
      </c>
      <c r="L46" s="68">
        <f t="shared" si="2"/>
        <v>25</v>
      </c>
    </row>
    <row r="47" spans="1:12" s="67" customFormat="1" ht="45.75" thickBot="1" x14ac:dyDescent="0.25">
      <c r="A47" s="36" t="s">
        <v>128</v>
      </c>
      <c r="B47" s="35" t="s">
        <v>129</v>
      </c>
      <c r="C47" s="37">
        <v>341</v>
      </c>
      <c r="D47" s="31" t="s">
        <v>40</v>
      </c>
      <c r="E47" s="42">
        <v>59.19</v>
      </c>
      <c r="F47" s="42">
        <v>0</v>
      </c>
      <c r="G47" s="93">
        <f t="shared" si="3"/>
        <v>66.890619000000001</v>
      </c>
      <c r="H47" s="93">
        <f t="shared" si="5"/>
        <v>22809.7</v>
      </c>
      <c r="K47" s="67">
        <v>648</v>
      </c>
      <c r="L47" s="68">
        <f t="shared" si="2"/>
        <v>54</v>
      </c>
    </row>
    <row r="48" spans="1:12" s="67" customFormat="1" ht="45.75" thickBot="1" x14ac:dyDescent="0.25">
      <c r="A48" s="36" t="s">
        <v>130</v>
      </c>
      <c r="B48" s="35" t="s">
        <v>131</v>
      </c>
      <c r="C48" s="37">
        <v>432</v>
      </c>
      <c r="D48" s="31" t="s">
        <v>40</v>
      </c>
      <c r="E48" s="42">
        <v>41.64</v>
      </c>
      <c r="F48" s="42">
        <v>0</v>
      </c>
      <c r="G48" s="93">
        <f t="shared" si="3"/>
        <v>47.057364000000007</v>
      </c>
      <c r="H48" s="93">
        <f t="shared" si="5"/>
        <v>20328.78</v>
      </c>
      <c r="K48" s="67">
        <v>312</v>
      </c>
      <c r="L48" s="68">
        <f t="shared" si="2"/>
        <v>26</v>
      </c>
    </row>
    <row r="49" spans="1:12" s="67" customFormat="1" ht="45.75" thickBot="1" x14ac:dyDescent="0.25">
      <c r="A49" s="36" t="s">
        <v>132</v>
      </c>
      <c r="B49" s="35" t="s">
        <v>133</v>
      </c>
      <c r="C49" s="37">
        <v>109</v>
      </c>
      <c r="D49" s="31" t="s">
        <v>40</v>
      </c>
      <c r="E49" s="42">
        <v>122.12</v>
      </c>
      <c r="F49" s="42">
        <v>0</v>
      </c>
      <c r="G49" s="93">
        <f t="shared" si="3"/>
        <v>138.00781200000003</v>
      </c>
      <c r="H49" s="93">
        <f t="shared" si="5"/>
        <v>15042.85</v>
      </c>
      <c r="K49" s="67">
        <v>264</v>
      </c>
      <c r="L49" s="68">
        <f t="shared" si="2"/>
        <v>22</v>
      </c>
    </row>
    <row r="50" spans="1:12" s="67" customFormat="1" ht="16.5" thickBot="1" x14ac:dyDescent="0.25">
      <c r="A50" s="36">
        <v>39374</v>
      </c>
      <c r="B50" s="35" t="s">
        <v>134</v>
      </c>
      <c r="C50" s="37">
        <v>8</v>
      </c>
      <c r="D50" s="31" t="s">
        <v>40</v>
      </c>
      <c r="E50" s="42">
        <v>125.75</v>
      </c>
      <c r="F50" s="42">
        <v>0</v>
      </c>
      <c r="G50" s="93">
        <f t="shared" si="3"/>
        <v>142.11007500000002</v>
      </c>
      <c r="H50" s="93">
        <f t="shared" si="5"/>
        <v>1136.8800000000001</v>
      </c>
      <c r="K50" s="67">
        <v>60</v>
      </c>
      <c r="L50" s="68">
        <f t="shared" si="2"/>
        <v>5</v>
      </c>
    </row>
    <row r="51" spans="1:12" s="67" customFormat="1" ht="20.25" customHeight="1" thickBot="1" x14ac:dyDescent="0.3">
      <c r="A51" s="41" t="s">
        <v>135</v>
      </c>
      <c r="B51" s="94" t="s">
        <v>136</v>
      </c>
      <c r="C51" s="37">
        <v>62</v>
      </c>
      <c r="D51" s="41" t="s">
        <v>40</v>
      </c>
      <c r="E51" s="42">
        <v>85.41</v>
      </c>
      <c r="F51" s="42"/>
      <c r="G51" s="93">
        <f t="shared" si="3"/>
        <v>96.521841000000009</v>
      </c>
      <c r="H51" s="93">
        <f t="shared" si="5"/>
        <v>5984.35</v>
      </c>
    </row>
    <row r="52" spans="1:12" s="67" customFormat="1" ht="16.5" thickBot="1" x14ac:dyDescent="0.25">
      <c r="A52" s="36" t="s">
        <v>137</v>
      </c>
      <c r="B52" s="35" t="s">
        <v>138</v>
      </c>
      <c r="C52" s="37">
        <v>4</v>
      </c>
      <c r="D52" s="31" t="s">
        <v>40</v>
      </c>
      <c r="E52" s="42">
        <v>143.32</v>
      </c>
      <c r="F52" s="42">
        <v>0</v>
      </c>
      <c r="G52" s="93">
        <f t="shared" si="3"/>
        <v>161.96593200000001</v>
      </c>
      <c r="H52" s="92">
        <f>TRUNC(C52*G52,2)</f>
        <v>647.86</v>
      </c>
      <c r="K52" s="67">
        <v>6</v>
      </c>
      <c r="L52" s="68">
        <f t="shared" si="2"/>
        <v>1</v>
      </c>
    </row>
    <row r="53" spans="1:12" s="67" customFormat="1" ht="16.5" thickBot="1" x14ac:dyDescent="0.25">
      <c r="A53" s="36" t="s">
        <v>139</v>
      </c>
      <c r="B53" s="35" t="s">
        <v>140</v>
      </c>
      <c r="C53" s="37">
        <v>20</v>
      </c>
      <c r="D53" s="31" t="s">
        <v>40</v>
      </c>
      <c r="E53" s="42">
        <v>28.17</v>
      </c>
      <c r="F53" s="42"/>
      <c r="G53" s="93">
        <f t="shared" si="3"/>
        <v>31.834917000000004</v>
      </c>
      <c r="H53" s="92">
        <f t="shared" ref="H53:H60" si="6">TRUNC(C53*G53,2)</f>
        <v>636.69000000000005</v>
      </c>
      <c r="L53" s="68"/>
    </row>
    <row r="54" spans="1:12" s="67" customFormat="1" ht="16.5" thickBot="1" x14ac:dyDescent="0.25">
      <c r="A54" s="36" t="s">
        <v>141</v>
      </c>
      <c r="B54" s="35" t="s">
        <v>142</v>
      </c>
      <c r="C54" s="37">
        <v>20</v>
      </c>
      <c r="D54" s="31" t="s">
        <v>40</v>
      </c>
      <c r="E54" s="42">
        <v>34.4</v>
      </c>
      <c r="F54" s="42"/>
      <c r="G54" s="93">
        <f t="shared" si="3"/>
        <v>38.875440000000005</v>
      </c>
      <c r="H54" s="92">
        <f t="shared" si="6"/>
        <v>777.5</v>
      </c>
      <c r="L54" s="68"/>
    </row>
    <row r="55" spans="1:12" s="67" customFormat="1" ht="16.5" thickBot="1" x14ac:dyDescent="0.25">
      <c r="A55" s="36" t="s">
        <v>143</v>
      </c>
      <c r="B55" s="35" t="s">
        <v>144</v>
      </c>
      <c r="C55" s="37">
        <v>20</v>
      </c>
      <c r="D55" s="31" t="s">
        <v>40</v>
      </c>
      <c r="E55" s="42">
        <v>40.49</v>
      </c>
      <c r="F55" s="42"/>
      <c r="G55" s="93">
        <f t="shared" si="3"/>
        <v>45.757749000000004</v>
      </c>
      <c r="H55" s="92">
        <f t="shared" si="6"/>
        <v>915.15</v>
      </c>
      <c r="L55" s="68"/>
    </row>
    <row r="56" spans="1:12" s="67" customFormat="1" ht="16.5" thickBot="1" x14ac:dyDescent="0.25">
      <c r="A56" s="36" t="s">
        <v>145</v>
      </c>
      <c r="B56" s="35" t="s">
        <v>146</v>
      </c>
      <c r="C56" s="37">
        <v>20</v>
      </c>
      <c r="D56" s="31" t="s">
        <v>40</v>
      </c>
      <c r="E56" s="42">
        <v>70.95</v>
      </c>
      <c r="F56" s="42"/>
      <c r="G56" s="93">
        <f t="shared" si="3"/>
        <v>80.180595000000011</v>
      </c>
      <c r="H56" s="92">
        <f t="shared" si="6"/>
        <v>1603.61</v>
      </c>
      <c r="L56" s="68"/>
    </row>
    <row r="57" spans="1:12" s="67" customFormat="1" ht="16.5" thickBot="1" x14ac:dyDescent="0.25">
      <c r="A57" s="36" t="s">
        <v>147</v>
      </c>
      <c r="B57" s="35" t="s">
        <v>148</v>
      </c>
      <c r="C57" s="37">
        <v>20</v>
      </c>
      <c r="D57" s="31" t="s">
        <v>40</v>
      </c>
      <c r="E57" s="42">
        <v>40.17</v>
      </c>
      <c r="F57" s="42"/>
      <c r="G57" s="93">
        <f t="shared" si="3"/>
        <v>45.396117000000004</v>
      </c>
      <c r="H57" s="92">
        <f t="shared" si="6"/>
        <v>907.92</v>
      </c>
      <c r="L57" s="68"/>
    </row>
    <row r="58" spans="1:12" s="67" customFormat="1" ht="16.5" thickBot="1" x14ac:dyDescent="0.25">
      <c r="A58" s="36" t="s">
        <v>149</v>
      </c>
      <c r="B58" s="35" t="s">
        <v>150</v>
      </c>
      <c r="C58" s="37">
        <v>20</v>
      </c>
      <c r="D58" s="31" t="s">
        <v>40</v>
      </c>
      <c r="E58" s="42">
        <v>45.47</v>
      </c>
      <c r="F58" s="42"/>
      <c r="G58" s="93">
        <f t="shared" si="3"/>
        <v>51.385647000000006</v>
      </c>
      <c r="H58" s="92">
        <f t="shared" si="6"/>
        <v>1027.71</v>
      </c>
      <c r="L58" s="68"/>
    </row>
    <row r="59" spans="1:12" s="67" customFormat="1" ht="16.5" thickBot="1" x14ac:dyDescent="0.25">
      <c r="A59" s="36" t="s">
        <v>151</v>
      </c>
      <c r="B59" s="35" t="s">
        <v>152</v>
      </c>
      <c r="C59" s="37">
        <v>20</v>
      </c>
      <c r="D59" s="31" t="s">
        <v>40</v>
      </c>
      <c r="E59" s="42">
        <v>48.8</v>
      </c>
      <c r="F59" s="42"/>
      <c r="G59" s="93">
        <f t="shared" si="3"/>
        <v>55.148879999999998</v>
      </c>
      <c r="H59" s="92">
        <f t="shared" si="6"/>
        <v>1102.97</v>
      </c>
      <c r="L59" s="68"/>
    </row>
    <row r="60" spans="1:12" s="67" customFormat="1" ht="16.5" thickBot="1" x14ac:dyDescent="0.25">
      <c r="A60" s="36" t="s">
        <v>153</v>
      </c>
      <c r="B60" s="35" t="s">
        <v>154</v>
      </c>
      <c r="C60" s="37">
        <v>20</v>
      </c>
      <c r="D60" s="31" t="s">
        <v>40</v>
      </c>
      <c r="E60" s="42">
        <v>111.73</v>
      </c>
      <c r="F60" s="42"/>
      <c r="G60" s="93">
        <f t="shared" si="3"/>
        <v>126.26607300000002</v>
      </c>
      <c r="H60" s="92">
        <f t="shared" si="6"/>
        <v>2525.3200000000002</v>
      </c>
      <c r="L60" s="68"/>
    </row>
    <row r="61" spans="1:12" s="67" customFormat="1" ht="75.75" thickBot="1" x14ac:dyDescent="0.25">
      <c r="A61" s="36" t="s">
        <v>11</v>
      </c>
      <c r="B61" s="35" t="s">
        <v>12</v>
      </c>
      <c r="C61" s="38">
        <v>1056</v>
      </c>
      <c r="D61" s="31" t="s">
        <v>13</v>
      </c>
      <c r="E61" s="42">
        <v>143.57</v>
      </c>
      <c r="F61" s="95">
        <f>E61*1.1966</f>
        <v>171.795862</v>
      </c>
      <c r="G61" s="42">
        <v>0</v>
      </c>
      <c r="H61" s="89">
        <f>TRUNC(C61*F61,2)</f>
        <v>181416.43</v>
      </c>
      <c r="L61" s="68"/>
    </row>
    <row r="62" spans="1:12" s="67" customFormat="1" ht="75.75" thickBot="1" x14ac:dyDescent="0.25">
      <c r="A62" s="36" t="s">
        <v>11</v>
      </c>
      <c r="B62" s="35" t="s">
        <v>12</v>
      </c>
      <c r="C62" s="38">
        <v>1056</v>
      </c>
      <c r="D62" s="31" t="s">
        <v>13</v>
      </c>
      <c r="E62" s="42">
        <v>95.816666666666663</v>
      </c>
      <c r="F62" s="95">
        <f>E62*1.1966</f>
        <v>114.65422333333333</v>
      </c>
      <c r="G62" s="42">
        <v>0</v>
      </c>
      <c r="H62" s="89">
        <f>TRUNC(C62*F62,2)</f>
        <v>121074.85</v>
      </c>
      <c r="L62" s="68"/>
    </row>
    <row r="63" spans="1:12" s="67" customFormat="1" ht="16.5" thickBot="1" x14ac:dyDescent="0.25">
      <c r="A63" s="36" t="s">
        <v>155</v>
      </c>
      <c r="B63" s="35" t="s">
        <v>156</v>
      </c>
      <c r="C63" s="38">
        <v>3146</v>
      </c>
      <c r="D63" s="31" t="s">
        <v>40</v>
      </c>
      <c r="E63" s="42">
        <v>206.52999999999997</v>
      </c>
      <c r="F63" s="89">
        <f>E63*1.1966</f>
        <v>247.13379799999998</v>
      </c>
      <c r="G63" s="42">
        <v>0</v>
      </c>
      <c r="H63" s="89">
        <f>TRUNC(C63*F63,2)</f>
        <v>777482.92</v>
      </c>
      <c r="K63" s="67">
        <v>672</v>
      </c>
      <c r="L63" s="68">
        <f t="shared" si="2"/>
        <v>56</v>
      </c>
    </row>
    <row r="64" spans="1:12" s="67" customFormat="1" ht="30.75" thickBot="1" x14ac:dyDescent="0.3">
      <c r="A64" s="36" t="s">
        <v>157</v>
      </c>
      <c r="B64" s="40" t="s">
        <v>158</v>
      </c>
      <c r="C64" s="38">
        <v>18346</v>
      </c>
      <c r="D64" s="31" t="s">
        <v>40</v>
      </c>
      <c r="E64" s="41">
        <v>186.49</v>
      </c>
      <c r="F64" s="89">
        <f>E64*1.1966</f>
        <v>223.15393400000002</v>
      </c>
      <c r="G64" s="42">
        <v>0</v>
      </c>
      <c r="H64" s="89">
        <f>TRUNC(C64*F64,2)</f>
        <v>4093982.07</v>
      </c>
      <c r="K64" s="67">
        <v>19860</v>
      </c>
      <c r="L64" s="68">
        <f t="shared" si="2"/>
        <v>1655</v>
      </c>
    </row>
    <row r="65" spans="1:12" s="67" customFormat="1" ht="30.75" thickBot="1" x14ac:dyDescent="0.3">
      <c r="A65" s="36" t="s">
        <v>159</v>
      </c>
      <c r="B65" s="94" t="s">
        <v>160</v>
      </c>
      <c r="C65" s="38">
        <v>219</v>
      </c>
      <c r="D65" s="36" t="s">
        <v>40</v>
      </c>
      <c r="E65" s="41">
        <v>259.02999999999997</v>
      </c>
      <c r="F65" s="89">
        <f>E65*1.1966</f>
        <v>309.95529799999997</v>
      </c>
      <c r="G65" s="42">
        <v>0</v>
      </c>
      <c r="H65" s="89">
        <f>TRUNC(C65*F65,2)</f>
        <v>67880.210000000006</v>
      </c>
      <c r="K65" s="67">
        <v>391</v>
      </c>
      <c r="L65" s="68">
        <f t="shared" si="2"/>
        <v>33</v>
      </c>
    </row>
    <row r="66" spans="1:12" ht="16.5" thickBot="1" x14ac:dyDescent="0.25">
      <c r="A66" s="119" t="s">
        <v>44</v>
      </c>
      <c r="B66" s="119"/>
      <c r="C66" s="119"/>
      <c r="D66" s="119"/>
      <c r="E66" s="119"/>
      <c r="F66" s="119"/>
      <c r="G66" s="119"/>
      <c r="H66" s="96">
        <f>SUM(H8:H65)</f>
        <v>13408106.350000003</v>
      </c>
      <c r="I66" s="97"/>
    </row>
    <row r="68" spans="1:12" x14ac:dyDescent="0.2">
      <c r="F68" s="97"/>
      <c r="G68" s="97"/>
      <c r="H68" s="98"/>
    </row>
    <row r="69" spans="1:12" x14ac:dyDescent="0.2">
      <c r="F69" s="97"/>
      <c r="G69" s="97"/>
    </row>
    <row r="70" spans="1:12" x14ac:dyDescent="0.2">
      <c r="E70" s="97"/>
    </row>
    <row r="71" spans="1:12" x14ac:dyDescent="0.2">
      <c r="E71" s="97"/>
    </row>
    <row r="72" spans="1:12" x14ac:dyDescent="0.2">
      <c r="G72" s="99"/>
      <c r="H72" s="44"/>
    </row>
  </sheetData>
  <mergeCells count="5">
    <mergeCell ref="A1:A3"/>
    <mergeCell ref="F3:H3"/>
    <mergeCell ref="A5:H5"/>
    <mergeCell ref="C6:H6"/>
    <mergeCell ref="A66:G66"/>
  </mergeCells>
  <printOptions horizontalCentered="1"/>
  <pageMargins left="0.39370078740157483" right="0.23622047244094491" top="0.23622047244094491" bottom="0.39370078740157483" header="0.15748031496062992" footer="0.15748031496062992"/>
  <pageSetup paperSize="9" scale="45" firstPageNumber="0" fitToHeight="0" orientation="landscape" r:id="rId1"/>
  <headerFooter alignWithMargins="0">
    <oddFooter>&amp;RPágina &amp;P de &amp;N</oddFooter>
  </headerFooter>
  <drawing r:id="rId2"/>
  <legacyDrawing r:id="rId3"/>
  <oleObjects>
    <mc:AlternateContent xmlns:mc="http://schemas.openxmlformats.org/markup-compatibility/2006">
      <mc:Choice Requires="x14">
        <oleObject progId="Figura do Microsoft Word " shapeId="4097" r:id="rId4">
          <objectPr defaultSize="0" autoPict="0" r:id="rId5">
            <anchor moveWithCells="1" sizeWithCells="1">
              <from>
                <xdr:col>0</xdr:col>
                <xdr:colOff>400050</xdr:colOff>
                <xdr:row>0</xdr:row>
                <xdr:rowOff>57150</xdr:rowOff>
              </from>
              <to>
                <xdr:col>0</xdr:col>
                <xdr:colOff>1228725</xdr:colOff>
                <xdr:row>2</xdr:row>
                <xdr:rowOff>333375</xdr:rowOff>
              </to>
            </anchor>
          </objectPr>
        </oleObject>
      </mc:Choice>
      <mc:Fallback>
        <oleObject progId="Figura do Microsoft Word " shapeId="409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CAMINHÃO - CESTO</vt:lpstr>
      <vt:lpstr>CAMINHÃO- MUNK (REV)</vt:lpstr>
      <vt:lpstr>TCE ONERADO </vt:lpstr>
      <vt:lpstr>Planilha1</vt:lpstr>
      <vt:lpstr>'TCE ONERADO '!Area_de_impressao</vt:lpstr>
      <vt:lpstr>'TCE ONERADO '!Titulos_de_impressao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LEONIDAS DE MATTOS FILHO</dc:creator>
  <cp:lastModifiedBy>Carolina Couto</cp:lastModifiedBy>
  <dcterms:created xsi:type="dcterms:W3CDTF">2021-06-10T19:25:44Z</dcterms:created>
  <dcterms:modified xsi:type="dcterms:W3CDTF">2021-06-10T19:43:08Z</dcterms:modified>
</cp:coreProperties>
</file>