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onerado" sheetId="5" r:id="rId1"/>
  </sheets>
  <definedNames>
    <definedName name="_xlnm.Print_Area" localSheetId="0">onerado!$A$1:$G$30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F22" i="5" l="1"/>
  <c r="F21" i="5"/>
  <c r="E8" i="5" l="1"/>
  <c r="G16" i="5" l="1"/>
  <c r="G15" i="5"/>
  <c r="E22" i="5" l="1"/>
  <c r="G22" i="5" s="1"/>
  <c r="E21" i="5"/>
  <c r="G21" i="5" s="1"/>
  <c r="E20" i="5"/>
  <c r="G20" i="5" s="1"/>
  <c r="G14" i="5"/>
  <c r="G13" i="5"/>
  <c r="G12" i="5"/>
  <c r="G26" i="5"/>
  <c r="G25" i="5"/>
  <c r="G8" i="5"/>
  <c r="G7" i="5"/>
  <c r="G6" i="5"/>
  <c r="G23" i="5" l="1"/>
  <c r="G9" i="5"/>
  <c r="G18" i="5"/>
  <c r="G27" i="5"/>
  <c r="G28" i="5" l="1"/>
</calcChain>
</file>

<file path=xl/sharedStrings.xml><?xml version="1.0" encoding="utf-8"?>
<sst xmlns="http://schemas.openxmlformats.org/spreadsheetml/2006/main" count="75" uniqueCount="61">
  <si>
    <t>h</t>
  </si>
  <si>
    <t>Relatório final de obras ou serviços de engenharia, incluindo desenhos tamanho A-1 em Autocad, registro fotográfico dos serviços acompanhadas de legendas e indicação da localização, informações contratuais, planilha orçamentária e descrição do escopo dos serviços, realizados, todos com texto em Word, conforme recomendações e especificações do órgão contratante. O Relatório deverá ser apresentado em duas vias (original e cópia) encadernadas e acompanhadas de cópia digitalizada e armazenada em "CD Rom". O item deverá ser medido pelo número de pranchas originais que compõe o relatório</t>
  </si>
  <si>
    <t>TOTAL</t>
  </si>
  <si>
    <t>ITEM</t>
  </si>
  <si>
    <t>DESCRIÇÃO</t>
  </si>
  <si>
    <t>CÓDIGO</t>
  </si>
  <si>
    <t>UNIDADE</t>
  </si>
  <si>
    <t>QUANT.</t>
  </si>
  <si>
    <t>PREÇO PARCIAL</t>
  </si>
  <si>
    <t>1.1</t>
  </si>
  <si>
    <t>1.2</t>
  </si>
  <si>
    <t>unid.</t>
  </si>
  <si>
    <t>SUBTOTAL 1</t>
  </si>
  <si>
    <t>2.1</t>
  </si>
  <si>
    <t>SUBTOTAL 2</t>
  </si>
  <si>
    <t>3.1</t>
  </si>
  <si>
    <t>3.2</t>
  </si>
  <si>
    <t>3.3</t>
  </si>
  <si>
    <t>SUBTOTAL 3</t>
  </si>
  <si>
    <t>4.1</t>
  </si>
  <si>
    <t>Mão-de-obra de engenheiro ou arquiteto coordenador geral de projetos ou supervisor de obras, inclusive encargos sociais</t>
  </si>
  <si>
    <t>SUBTOTAL 4</t>
  </si>
  <si>
    <t xml:space="preserve">Mobilização com deslocamento superior a 20km, medindo por km/excedente, a partir da cidade do Rio de Janeiro </t>
  </si>
  <si>
    <t>M²</t>
  </si>
  <si>
    <t>1.3</t>
  </si>
  <si>
    <t>levantamento fotográfico de aspecto de área urbana, com impressão colorida</t>
  </si>
  <si>
    <t>KM</t>
  </si>
  <si>
    <t>2.2</t>
  </si>
  <si>
    <t>Levantamento planialtimétrico cadastral de área urbana ou suburbana destinada a regularização fundiária, projetos viários, urbanização e assemelhados, utilizando poligonal II pac, compreendendo o detalhamento das divisas da gleba principal, sistema viário, quadras, áreas livres, lotes, edificações, postes, tampões comas devidas identificações, guias, sarjetas, muros de arrimo, taludes, desenho na escala de 1:250 a 1:100 em áreas medianamente ocupadas até 50%  das quadras, em áreas acima de 10.000m²</t>
  </si>
  <si>
    <t>LEVANTAMENTO PLANIALTIMETRICO E CADASTRAL</t>
  </si>
  <si>
    <t xml:space="preserve">ELABORAÇÃO DE ESTUDOS TÉCNICOS </t>
  </si>
  <si>
    <t>ELABORAÇÃO DO PROJETO URBANÍSTICO</t>
  </si>
  <si>
    <t xml:space="preserve"> CADASTRO SOCIAL - PROJETO TÉCNICO SOCIAL - REGULARIZAÇÃO FUNDIÁRIA</t>
  </si>
  <si>
    <t>Plotagens e impressão</t>
  </si>
  <si>
    <t>Mão de obra de analista ambiental, inclusive encargos sociais</t>
  </si>
  <si>
    <t>01.050.0160-0</t>
  </si>
  <si>
    <t>4.2</t>
  </si>
  <si>
    <t>Hectare</t>
  </si>
  <si>
    <t>2.3</t>
  </si>
  <si>
    <t>2.4</t>
  </si>
  <si>
    <t>onerado</t>
  </si>
  <si>
    <t>01.016.0070-0</t>
  </si>
  <si>
    <t>01.016.0082-0</t>
  </si>
  <si>
    <t>01.016.0092-0</t>
  </si>
  <si>
    <t>01.050.0300-0</t>
  </si>
  <si>
    <t>2.5</t>
  </si>
  <si>
    <t>2.6</t>
  </si>
  <si>
    <t>consulta</t>
  </si>
  <si>
    <t>Mão de Obra de Estagiário, inclusive encargos sociais</t>
  </si>
  <si>
    <t>05.105.0033-0</t>
  </si>
  <si>
    <t>PLANILHA ORÇAMENTÁRIA - REGULARIZAÇÃO FUNDIÁRIA JOÃO BALTER</t>
  </si>
  <si>
    <t>Projeto executivo para urbanização/reurbanização de áreas, visando a organização espacial e das atividades, devendo contemplar: sistema viário (locais para carga e descarga, faixa exclusiva e desenho geométrico), passeios, praças, arborização, iluminação com critérios luminotécnicos, distribuição e integração do mobiliário urbano e equipamentos urbanos, apresentado em Autocad nos padrões da contratante, inclusive as operações pertinentes e coordenação dos projetos complementares (considerando redução da área, devido aos projetos já executados)</t>
  </si>
  <si>
    <t>PREÇO UNIT. 02/2021</t>
  </si>
  <si>
    <t xml:space="preserve"> 01945                   INSUMO EMOP</t>
  </si>
  <si>
    <t xml:space="preserve"> 10986             INSUMO EMOP</t>
  </si>
  <si>
    <t xml:space="preserve"> 10975         INSUMO EMOP</t>
  </si>
  <si>
    <t xml:space="preserve"> 1924                  INSUMO EMOP</t>
  </si>
  <si>
    <t xml:space="preserve"> 1914                  INSUMO EMOP</t>
  </si>
  <si>
    <t>Mão de Obra de Auxiliar Técnico inclusive encargos sociais</t>
  </si>
  <si>
    <t>Mão de obra de advogado inclusive encargos sociais</t>
  </si>
  <si>
    <t>Mão de Obra de Assistente Social /Psicólogo /Sociólogo inclusive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</si>
</sst>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 vertical="justify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Continuous" vertical="center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justify" wrapText="1"/>
    </xf>
    <xf numFmtId="164" fontId="2" fillId="0" borderId="1" xfId="0" applyNumberFormat="1" applyFont="1" applyBorder="1" applyAlignment="1"/>
    <xf numFmtId="0" fontId="2" fillId="0" borderId="1" xfId="0" applyFont="1" applyBorder="1" applyAlignment="1">
      <alignment horizontal="distributed" vertical="justify"/>
    </xf>
    <xf numFmtId="0" fontId="1" fillId="0" borderId="1" xfId="0" applyFont="1" applyFill="1" applyBorder="1" applyAlignment="1">
      <alignment vertical="justify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Continuous" vertical="center"/>
    </xf>
    <xf numFmtId="2" fontId="0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2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/>
    <xf numFmtId="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topLeftCell="A24" zoomScaleSheetLayoutView="100" workbookViewId="0">
      <selection activeCell="I18" sqref="I18"/>
    </sheetView>
  </sheetViews>
  <sheetFormatPr defaultRowHeight="15" x14ac:dyDescent="0.25"/>
  <cols>
    <col min="1" max="1" width="11.28515625" style="3" customWidth="1"/>
    <col min="2" max="2" width="15.7109375" style="2" customWidth="1"/>
    <col min="3" max="3" width="59.140625" style="1" customWidth="1"/>
    <col min="4" max="4" width="14" style="1" customWidth="1"/>
    <col min="5" max="5" width="12" style="1" customWidth="1"/>
    <col min="6" max="6" width="16.140625" style="1" customWidth="1"/>
    <col min="7" max="7" width="23.28515625" style="1" customWidth="1"/>
    <col min="8" max="8" width="9.140625" style="1"/>
    <col min="9" max="9" width="11.85546875" style="1" customWidth="1"/>
    <col min="10" max="16384" width="9.140625" style="1"/>
  </cols>
  <sheetData>
    <row r="1" spans="1:7" x14ac:dyDescent="0.25">
      <c r="A1" s="52" t="s">
        <v>50</v>
      </c>
      <c r="B1" s="53"/>
      <c r="C1" s="53"/>
      <c r="D1" s="53"/>
      <c r="E1" s="53"/>
      <c r="F1" s="53"/>
      <c r="G1" s="53"/>
    </row>
    <row r="2" spans="1:7" ht="12.75" customHeight="1" x14ac:dyDescent="0.25">
      <c r="A2" s="53"/>
      <c r="B2" s="53"/>
      <c r="C2" s="53"/>
      <c r="D2" s="53"/>
      <c r="E2" s="53"/>
      <c r="F2" s="53"/>
      <c r="G2" s="53"/>
    </row>
    <row r="3" spans="1:7" x14ac:dyDescent="0.25">
      <c r="A3" s="40"/>
      <c r="B3" s="40"/>
      <c r="C3" s="40"/>
      <c r="D3" s="40"/>
      <c r="E3" s="40"/>
      <c r="F3" s="40" t="s">
        <v>40</v>
      </c>
      <c r="G3" s="40"/>
    </row>
    <row r="4" spans="1:7" ht="30" x14ac:dyDescent="0.25">
      <c r="A4" s="41" t="s">
        <v>3</v>
      </c>
      <c r="B4" s="42" t="s">
        <v>5</v>
      </c>
      <c r="C4" s="42" t="s">
        <v>4</v>
      </c>
      <c r="D4" s="42" t="s">
        <v>6</v>
      </c>
      <c r="E4" s="42" t="s">
        <v>7</v>
      </c>
      <c r="F4" s="43" t="s">
        <v>52</v>
      </c>
      <c r="G4" s="42" t="s">
        <v>8</v>
      </c>
    </row>
    <row r="5" spans="1:7" x14ac:dyDescent="0.25">
      <c r="A5" s="7">
        <v>1</v>
      </c>
      <c r="B5" s="52" t="s">
        <v>29</v>
      </c>
      <c r="C5" s="52"/>
      <c r="D5" s="52"/>
      <c r="E5" s="52"/>
      <c r="F5" s="52"/>
      <c r="G5" s="52"/>
    </row>
    <row r="6" spans="1:7" ht="30" x14ac:dyDescent="0.25">
      <c r="A6" s="4" t="s">
        <v>9</v>
      </c>
      <c r="B6" s="5" t="s">
        <v>41</v>
      </c>
      <c r="C6" s="8" t="s">
        <v>22</v>
      </c>
      <c r="D6" s="9" t="s">
        <v>26</v>
      </c>
      <c r="E6" s="10">
        <v>70</v>
      </c>
      <c r="F6" s="14">
        <v>6.2</v>
      </c>
      <c r="G6" s="11">
        <f>E6*F6</f>
        <v>434</v>
      </c>
    </row>
    <row r="7" spans="1:7" ht="134.25" customHeight="1" x14ac:dyDescent="0.25">
      <c r="A7" s="4" t="s">
        <v>10</v>
      </c>
      <c r="B7" s="5" t="s">
        <v>42</v>
      </c>
      <c r="C7" s="12" t="s">
        <v>28</v>
      </c>
      <c r="D7" s="9" t="s">
        <v>23</v>
      </c>
      <c r="E7" s="13">
        <v>61000</v>
      </c>
      <c r="F7" s="14">
        <v>1.45</v>
      </c>
      <c r="G7" s="11">
        <f>E7*F7</f>
        <v>88450</v>
      </c>
    </row>
    <row r="8" spans="1:7" ht="33.75" customHeight="1" x14ac:dyDescent="0.25">
      <c r="A8" s="4" t="s">
        <v>24</v>
      </c>
      <c r="B8" s="5" t="s">
        <v>43</v>
      </c>
      <c r="C8" s="15" t="s">
        <v>25</v>
      </c>
      <c r="D8" s="9" t="s">
        <v>11</v>
      </c>
      <c r="E8" s="16">
        <f>160*3</f>
        <v>480</v>
      </c>
      <c r="F8" s="14">
        <v>1.7</v>
      </c>
      <c r="G8" s="11">
        <f>E8*F8</f>
        <v>816</v>
      </c>
    </row>
    <row r="9" spans="1:7" x14ac:dyDescent="0.25">
      <c r="A9" s="4"/>
      <c r="B9" s="5"/>
      <c r="C9" s="17" t="s">
        <v>12</v>
      </c>
      <c r="D9" s="9"/>
      <c r="E9" s="14"/>
      <c r="F9" s="14"/>
      <c r="G9" s="18">
        <f>SUM(G6:G8)</f>
        <v>89700</v>
      </c>
    </row>
    <row r="10" spans="1:7" x14ac:dyDescent="0.25">
      <c r="A10" s="4"/>
      <c r="B10" s="5"/>
      <c r="C10" s="17"/>
      <c r="D10" s="9"/>
      <c r="E10" s="14"/>
      <c r="F10" s="14"/>
      <c r="G10" s="18"/>
    </row>
    <row r="11" spans="1:7" x14ac:dyDescent="0.25">
      <c r="A11" s="44">
        <v>2</v>
      </c>
      <c r="B11" s="52" t="s">
        <v>30</v>
      </c>
      <c r="C11" s="52"/>
      <c r="D11" s="52"/>
      <c r="E11" s="52"/>
      <c r="F11" s="52"/>
      <c r="G11" s="52"/>
    </row>
    <row r="12" spans="1:7" ht="27.75" customHeight="1" x14ac:dyDescent="0.25">
      <c r="A12" s="4" t="s">
        <v>13</v>
      </c>
      <c r="B12" s="46" t="s">
        <v>53</v>
      </c>
      <c r="C12" s="19" t="s">
        <v>20</v>
      </c>
      <c r="D12" s="9" t="s">
        <v>0</v>
      </c>
      <c r="E12" s="13">
        <v>528</v>
      </c>
      <c r="F12" s="14">
        <v>215.94</v>
      </c>
      <c r="G12" s="11">
        <f t="shared" ref="G12:G16" si="0">E12*F12</f>
        <v>114016.31999999999</v>
      </c>
    </row>
    <row r="13" spans="1:7" ht="27.75" customHeight="1" x14ac:dyDescent="0.25">
      <c r="A13" s="4" t="s">
        <v>27</v>
      </c>
      <c r="B13" s="46" t="s">
        <v>54</v>
      </c>
      <c r="C13" s="19" t="s">
        <v>59</v>
      </c>
      <c r="D13" s="9" t="s">
        <v>0</v>
      </c>
      <c r="E13" s="13">
        <v>352</v>
      </c>
      <c r="F13" s="14">
        <v>84.73</v>
      </c>
      <c r="G13" s="11">
        <f t="shared" si="0"/>
        <v>29824.960000000003</v>
      </c>
    </row>
    <row r="14" spans="1:7" ht="29.25" customHeight="1" x14ac:dyDescent="0.25">
      <c r="A14" s="4" t="s">
        <v>38</v>
      </c>
      <c r="B14" s="46" t="s">
        <v>55</v>
      </c>
      <c r="C14" s="47" t="s">
        <v>34</v>
      </c>
      <c r="D14" s="9" t="s">
        <v>0</v>
      </c>
      <c r="E14" s="13">
        <v>352</v>
      </c>
      <c r="F14" s="14">
        <v>89.72</v>
      </c>
      <c r="G14" s="11">
        <f t="shared" si="0"/>
        <v>31581.439999999999</v>
      </c>
    </row>
    <row r="15" spans="1:7" ht="30" x14ac:dyDescent="0.25">
      <c r="A15" s="23" t="s">
        <v>39</v>
      </c>
      <c r="B15" s="46" t="s">
        <v>56</v>
      </c>
      <c r="C15" s="25" t="s">
        <v>58</v>
      </c>
      <c r="D15" s="22" t="s">
        <v>0</v>
      </c>
      <c r="E15" s="13">
        <v>1056</v>
      </c>
      <c r="F15" s="24">
        <v>16.52</v>
      </c>
      <c r="G15" s="24">
        <f t="shared" si="0"/>
        <v>17445.12</v>
      </c>
    </row>
    <row r="16" spans="1:7" ht="30" x14ac:dyDescent="0.25">
      <c r="A16" s="23" t="s">
        <v>45</v>
      </c>
      <c r="B16" s="46" t="s">
        <v>57</v>
      </c>
      <c r="C16" s="25" t="s">
        <v>48</v>
      </c>
      <c r="D16" s="22" t="s">
        <v>0</v>
      </c>
      <c r="E16" s="13">
        <v>1056</v>
      </c>
      <c r="F16" s="24">
        <v>11.05</v>
      </c>
      <c r="G16" s="24">
        <f t="shared" si="0"/>
        <v>11668.800000000001</v>
      </c>
    </row>
    <row r="17" spans="1:9" ht="20.25" customHeight="1" x14ac:dyDescent="0.25">
      <c r="A17" s="4" t="s">
        <v>46</v>
      </c>
      <c r="B17" s="5" t="s">
        <v>47</v>
      </c>
      <c r="C17" s="12" t="s">
        <v>33</v>
      </c>
      <c r="D17" s="9" t="s">
        <v>11</v>
      </c>
      <c r="E17" s="13"/>
      <c r="F17" s="51" t="s">
        <v>47</v>
      </c>
      <c r="G17" s="50">
        <v>1500</v>
      </c>
    </row>
    <row r="18" spans="1:9" x14ac:dyDescent="0.25">
      <c r="A18" s="4"/>
      <c r="B18" s="5"/>
      <c r="C18" s="17" t="s">
        <v>14</v>
      </c>
      <c r="D18" s="9"/>
      <c r="E18" s="14"/>
      <c r="F18" s="14"/>
      <c r="G18" s="49">
        <f>SUM(G12:G17)</f>
        <v>206036.63999999998</v>
      </c>
    </row>
    <row r="19" spans="1:9" x14ac:dyDescent="0.25">
      <c r="A19" s="7">
        <v>3</v>
      </c>
      <c r="B19" s="52" t="s">
        <v>32</v>
      </c>
      <c r="C19" s="52"/>
      <c r="D19" s="52"/>
      <c r="E19" s="52"/>
      <c r="F19" s="52"/>
      <c r="G19" s="52"/>
    </row>
    <row r="20" spans="1:9" ht="33" customHeight="1" x14ac:dyDescent="0.25">
      <c r="A20" s="23" t="s">
        <v>15</v>
      </c>
      <c r="B20" s="20" t="s">
        <v>49</v>
      </c>
      <c r="C20" s="21" t="s">
        <v>60</v>
      </c>
      <c r="D20" s="22" t="s">
        <v>0</v>
      </c>
      <c r="E20" s="13">
        <f>3*120</f>
        <v>360</v>
      </c>
      <c r="F20" s="48">
        <f>178.38*1.053</f>
        <v>187.83413999999999</v>
      </c>
      <c r="G20" s="48">
        <f>E20*F20</f>
        <v>67620.290399999998</v>
      </c>
    </row>
    <row r="21" spans="1:9" ht="30" x14ac:dyDescent="0.25">
      <c r="A21" s="23" t="s">
        <v>16</v>
      </c>
      <c r="B21" s="46" t="s">
        <v>56</v>
      </c>
      <c r="C21" s="25" t="s">
        <v>58</v>
      </c>
      <c r="D21" s="22" t="s">
        <v>0</v>
      </c>
      <c r="E21" s="13">
        <f>3*120</f>
        <v>360</v>
      </c>
      <c r="F21" s="24">
        <f>F15</f>
        <v>16.52</v>
      </c>
      <c r="G21" s="24">
        <f>E21*F21</f>
        <v>5947.2</v>
      </c>
    </row>
    <row r="22" spans="1:9" ht="30" x14ac:dyDescent="0.25">
      <c r="A22" s="23" t="s">
        <v>17</v>
      </c>
      <c r="B22" s="46" t="s">
        <v>57</v>
      </c>
      <c r="C22" s="25" t="s">
        <v>48</v>
      </c>
      <c r="D22" s="22" t="s">
        <v>0</v>
      </c>
      <c r="E22" s="13">
        <f>6*120</f>
        <v>720</v>
      </c>
      <c r="F22" s="24">
        <f>F16</f>
        <v>11.05</v>
      </c>
      <c r="G22" s="24">
        <f>E22*F22</f>
        <v>7956.0000000000009</v>
      </c>
    </row>
    <row r="23" spans="1:9" x14ac:dyDescent="0.25">
      <c r="A23" s="26"/>
      <c r="B23" s="27"/>
      <c r="C23" s="28" t="s">
        <v>18</v>
      </c>
      <c r="D23" s="29"/>
      <c r="E23" s="29"/>
      <c r="F23" s="29"/>
      <c r="G23" s="30">
        <f>SUM(G20:G22)</f>
        <v>81523.490399999995</v>
      </c>
    </row>
    <row r="24" spans="1:9" x14ac:dyDescent="0.25">
      <c r="A24" s="7">
        <v>4</v>
      </c>
      <c r="B24" s="31"/>
      <c r="C24" s="52" t="s">
        <v>31</v>
      </c>
      <c r="D24" s="52"/>
      <c r="E24" s="52"/>
      <c r="F24" s="52"/>
      <c r="G24" s="52"/>
    </row>
    <row r="25" spans="1:9" ht="151.5" customHeight="1" x14ac:dyDescent="0.25">
      <c r="A25" s="4" t="s">
        <v>19</v>
      </c>
      <c r="B25" s="5" t="s">
        <v>35</v>
      </c>
      <c r="C25" s="32" t="s">
        <v>51</v>
      </c>
      <c r="D25" s="9" t="s">
        <v>37</v>
      </c>
      <c r="E25" s="13">
        <v>3</v>
      </c>
      <c r="F25" s="33">
        <v>67262.179999999993</v>
      </c>
      <c r="G25" s="11">
        <f>E25*F25</f>
        <v>201786.53999999998</v>
      </c>
    </row>
    <row r="26" spans="1:9" ht="159" customHeight="1" x14ac:dyDescent="0.25">
      <c r="A26" s="4" t="s">
        <v>36</v>
      </c>
      <c r="B26" s="5" t="s">
        <v>44</v>
      </c>
      <c r="C26" s="34" t="s">
        <v>1</v>
      </c>
      <c r="D26" s="9" t="s">
        <v>11</v>
      </c>
      <c r="E26" s="13">
        <v>10</v>
      </c>
      <c r="F26" s="14">
        <v>1522.7</v>
      </c>
      <c r="G26" s="11">
        <f>E26*F26</f>
        <v>15227</v>
      </c>
    </row>
    <row r="27" spans="1:9" ht="18" customHeight="1" x14ac:dyDescent="0.25">
      <c r="A27" s="4"/>
      <c r="B27" s="20"/>
      <c r="C27" s="35" t="s">
        <v>21</v>
      </c>
      <c r="D27" s="22"/>
      <c r="E27" s="13"/>
      <c r="F27" s="14"/>
      <c r="G27" s="18">
        <f>SUM(G25:G26)</f>
        <v>217013.53999999998</v>
      </c>
    </row>
    <row r="28" spans="1:9" ht="21" customHeight="1" x14ac:dyDescent="0.25">
      <c r="A28" s="23"/>
      <c r="B28" s="5"/>
      <c r="C28" s="17" t="s">
        <v>2</v>
      </c>
      <c r="D28" s="6"/>
      <c r="E28" s="6"/>
      <c r="F28" s="36"/>
      <c r="G28" s="18">
        <f>G9+G18+G23+G27</f>
        <v>594273.67039999994</v>
      </c>
      <c r="I28" s="45"/>
    </row>
    <row r="29" spans="1:9" x14ac:dyDescent="0.25">
      <c r="A29" s="37"/>
      <c r="B29" s="38"/>
      <c r="C29" s="39"/>
      <c r="D29" s="39"/>
      <c r="E29" s="39"/>
      <c r="F29" s="39"/>
      <c r="G29" s="39"/>
    </row>
  </sheetData>
  <mergeCells count="5">
    <mergeCell ref="A1:G2"/>
    <mergeCell ref="B5:G5"/>
    <mergeCell ref="B11:G11"/>
    <mergeCell ref="B19:G19"/>
    <mergeCell ref="C24:G24"/>
  </mergeCells>
  <pageMargins left="0.511811024" right="0.511811024" top="0.78740157499999996" bottom="0.78740157499999996" header="0.31496062000000002" footer="0.31496062000000002"/>
  <pageSetup paperSize="9" scale="78" orientation="landscape" horizontalDpi="4294967293" verticalDpi="4294967293" r:id="rId1"/>
  <rowBreaks count="1" manualBreakCount="1"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onerado</vt:lpstr>
      <vt:lpstr>onerado!Area_de_impressao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sobdhrf11</dc:creator>
  <cp:lastModifiedBy>sobdhrf01</cp:lastModifiedBy>
  <cp:lastPrinted>2020-07-13T14:00:05Z</cp:lastPrinted>
  <dcterms:created xsi:type="dcterms:W3CDTF">2019-09-11T15:51:49Z</dcterms:created>
  <dcterms:modified xsi:type="dcterms:W3CDTF">2021-07-09T18:28:59Z</dcterms:modified>
</cp:coreProperties>
</file>