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2\CARTA CONVITE\Anexos muro contenção Graça Costa - SED\"/>
    </mc:Choice>
  </mc:AlternateContent>
  <xr:revisionPtr revIDLastSave="0" documentId="8_{883E2D48-C64C-4C77-ADF1-61A5A8849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RÇ.- CEI PROF  GRAÇA COSTA" sheetId="4" r:id="rId1"/>
  </sheets>
  <definedNames>
    <definedName name="_xlnm.Print_Area" localSheetId="0">'ORÇ.- CEI PROF  GRAÇA COSTA'!$A$1:$G$86</definedName>
    <definedName name="_xlnm.Print_Titles" localSheetId="0">'ORÇ.- CEI PROF  GRAÇA COSTA'!$1:$7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4" l="1"/>
  <c r="G79" i="4"/>
  <c r="G80" i="4" s="1"/>
  <c r="G76" i="4"/>
  <c r="G77" i="4" s="1"/>
  <c r="G73" i="4"/>
  <c r="G74" i="4" s="1"/>
  <c r="G70" i="4"/>
  <c r="G71" i="4" s="1"/>
  <c r="G67" i="4"/>
  <c r="G66" i="4"/>
  <c r="G65" i="4"/>
  <c r="G64" i="4"/>
  <c r="G63" i="4"/>
  <c r="G62" i="4"/>
  <c r="G61" i="4"/>
  <c r="G60" i="4"/>
  <c r="G57" i="4"/>
  <c r="G58" i="4" s="1"/>
  <c r="G54" i="4"/>
  <c r="G53" i="4"/>
  <c r="G52" i="4"/>
  <c r="G51" i="4"/>
  <c r="G50" i="4"/>
  <c r="G49" i="4"/>
  <c r="G46" i="4"/>
  <c r="G45" i="4"/>
  <c r="G44" i="4"/>
  <c r="G43" i="4"/>
  <c r="G40" i="4"/>
  <c r="G39" i="4"/>
  <c r="G38" i="4"/>
  <c r="G37" i="4"/>
  <c r="G36" i="4"/>
  <c r="G35" i="4"/>
  <c r="G34" i="4"/>
  <c r="G31" i="4"/>
  <c r="G30" i="4"/>
  <c r="G29" i="4"/>
  <c r="G28" i="4"/>
  <c r="G27" i="4"/>
  <c r="G24" i="4"/>
  <c r="G23" i="4"/>
  <c r="G22" i="4"/>
  <c r="G21" i="4"/>
  <c r="G20" i="4"/>
  <c r="G19" i="4"/>
  <c r="G15" i="4"/>
  <c r="G14" i="4"/>
  <c r="G13" i="4"/>
  <c r="G12" i="4"/>
  <c r="G11" i="4"/>
  <c r="G10" i="4"/>
  <c r="G9" i="4"/>
  <c r="G82" i="4" l="1"/>
  <c r="G84" i="4" s="1"/>
  <c r="G17" i="4"/>
  <c r="G68" i="4"/>
  <c r="G32" i="4"/>
  <c r="G47" i="4"/>
  <c r="G55" i="4"/>
  <c r="G41" i="4"/>
  <c r="G25" i="4"/>
  <c r="G86" i="4" l="1"/>
</calcChain>
</file>

<file path=xl/sharedStrings.xml><?xml version="1.0" encoding="utf-8"?>
<sst xmlns="http://schemas.openxmlformats.org/spreadsheetml/2006/main" count="242" uniqueCount="203">
  <si>
    <t>i0 08/2021</t>
  </si>
  <si>
    <t>PROJETO DE DRENAGEM E CONTENÇÃO NOS FUNDOS DO CEI - PROFESSORA GRAÇA COSTA</t>
  </si>
  <si>
    <t>Item</t>
  </si>
  <si>
    <t>Código</t>
  </si>
  <si>
    <t>Orçamento / Categoria / Descrição do item</t>
  </si>
  <si>
    <t>Unidade</t>
  </si>
  <si>
    <t>Quantidade</t>
  </si>
  <si>
    <t>Preço Proposto</t>
  </si>
  <si>
    <t>Valor Proposto</t>
  </si>
  <si>
    <t>01-SERVICOS DE ESCRITORIO, LABORATORIO E CAMPO</t>
  </si>
  <si>
    <t>0001</t>
  </si>
  <si>
    <t>01.001.0075-1</t>
  </si>
  <si>
    <t>PERFURACAO MANUAL DE SOLO,A TRADO ATE 6"</t>
  </si>
  <si>
    <t xml:space="preserve">M         </t>
  </si>
  <si>
    <t>0002</t>
  </si>
  <si>
    <t>01.001.0121-0</t>
  </si>
  <si>
    <t>REMATE OU CAPEAMENTO DE CORPO DE PROVA CILINDRICO,DE 15X30CMPOR TOPO</t>
  </si>
  <si>
    <t xml:space="preserve">UN        </t>
  </si>
  <si>
    <t>0003</t>
  </si>
  <si>
    <t>01.001.0123-0</t>
  </si>
  <si>
    <t>RESISTENCIA A COMPRESSAO DE CORPO DE PROVA CILINDRICO DE 15X30CM,POR CORPO DE PROVA</t>
  </si>
  <si>
    <t>0004</t>
  </si>
  <si>
    <t>01.001.0147-0</t>
  </si>
  <si>
    <t>MOLDAGEM E COLETA DE CORPO DE PROVA DE CONCRETO,EXECUTADO POR FIRMA ESPECIALIZADA,INCLUSIVE TRANSPORTE ATE 50KM</t>
  </si>
  <si>
    <t>0005</t>
  </si>
  <si>
    <t>01.005.0001-0</t>
  </si>
  <si>
    <t>PREPARO MANUAL DE TERRENO,COMPREENDENDO ACERTO,RASPAGEM EVENTUALMENTE ATE 0.30M DE PROFUNDIDADE E AFASTAMENTO LATERAL DOMATERIAL EXCEDENTE,EXCLUSIVE COMPACTACAO</t>
  </si>
  <si>
    <t xml:space="preserve">M2        </t>
  </si>
  <si>
    <t>0006</t>
  </si>
  <si>
    <t>01.005.0005-0</t>
  </si>
  <si>
    <t>ROCADO EM VEGETACAO ESPESSA,COM EMPILHAMENTO LATERAL E QUEIMA DOS RESIDUOS</t>
  </si>
  <si>
    <t>0007</t>
  </si>
  <si>
    <t>01.018.0002-0</t>
  </si>
  <si>
    <t>LOCACAO DE OBRA COM APARELHO TOPOGRAFICO SOBRE CERCA DE MARCACAO,INCLUSIVE CONSTRUCAO DESTA E SUA PRE-LOCACAO E O FORNECIMENTO DO MATERIAL E TENDO POR MEDICAO O PERIMETRO A CONSTRUIR</t>
  </si>
  <si>
    <t>Total categoria 01</t>
  </si>
  <si>
    <t>02-CANTEIRO DE OBRA</t>
  </si>
  <si>
    <t>0008</t>
  </si>
  <si>
    <t>02.006.0015-0</t>
  </si>
  <si>
    <t>ALUGUEL CONTAINER PARA ESCRITORIO C/WC,MEDINDO 2,20M LARGURA,6,20M COMPRIMENTO E 2,50M ALTURA,CHAPAS ACO C/NERVURAS TRAPEZOIDAIS,ISOLAMENTO TERMO-ACUSTICO FORRO,CHASSIS REFORCADO EPISO COMPENSADO NAVAL,INCL.INST.ELETRICA E HIDRO-SANITARIAS,ACESSORIOS,1 VASO SANITARIO E 1 LAVATORIO,EXCL.TRANSP.(VIDEITEM 04.005.0300),CARGA E DESCARGA(VIDE ITEM 04.013.0015)</t>
  </si>
  <si>
    <t xml:space="preserve">UNXMES    </t>
  </si>
  <si>
    <t>0009</t>
  </si>
  <si>
    <t>02.011.0001-0</t>
  </si>
  <si>
    <t>CERCA PROTETORA DE BORDA DE VALA,CONSTRUIDA COM MONTANTES DE3"X3" DE MADEIRA DE 3ª,C/1,50M DE COMPRIMENTO,FICANDO 0,50MENTERRADO, COM INTERVALO DE 2,00M E 2 TABUAS DE MADEIRA DE1"X12",HORIZONTAIS,COM 40CM DE SEPARACAO,COM APROVEITAMENTODE UMA VEZ DA MADEIRA</t>
  </si>
  <si>
    <t>0010</t>
  </si>
  <si>
    <t>02.011.0003-0</t>
  </si>
  <si>
    <t>RETIRADA E RECOLOCACAO DA CERCA PROTETORA DE BORDA DE VALA,SEGUNDO DESCRICAO DO ITEM 02.011.0001,EXCETO MATERIAIS</t>
  </si>
  <si>
    <t>0011</t>
  </si>
  <si>
    <t>02.015.0001-0</t>
  </si>
  <si>
    <t>INSTALACAO E LIGACAO PROVISORIA PARA ABASTECIMENTO DE AGUA EESGOTAMENTO SANITARIO EM CANTEIRO DE OBRAS,INCLUSIVE ESCAVACAO,EXCLUSIVE REPOSICAO DA PAVIMENTACAO DO LOGRADOURO PUBLICO</t>
  </si>
  <si>
    <t>0012</t>
  </si>
  <si>
    <t>02.016.0001-0</t>
  </si>
  <si>
    <t>INSTALACAO E LIGACAO PROVISORIA DE ALIMENTACAO DE ENERGIA ELETRICA,EM BAIXA TENSAO,PARA CANTEIRO DE OBRAS,M3-CHAVE 100A,CARGA 3KW,20CV,EXCLUSIVE O FORNECIMENTO DO MEDIDOR</t>
  </si>
  <si>
    <t>0013</t>
  </si>
  <si>
    <t>02.020.0002-0</t>
  </si>
  <si>
    <t>PLACA DE IDENTIFICACAO DE OBRA PUBLICA,TIPO BANNER/PLOTTER,CONSTITUIDA POR LONA E IMPRESSAO DIGITAL,INCLUSIVE SUPORTES DE MADEIRA.FORNECIMENTO E COLOCACAO</t>
  </si>
  <si>
    <t>Total categoria 02</t>
  </si>
  <si>
    <t>03-MOVIMENTO DE TERRA</t>
  </si>
  <si>
    <t>0014</t>
  </si>
  <si>
    <t>03.001.0001-1</t>
  </si>
  <si>
    <t>ESCAVACAO MANUAL DE VALA/CAVA EM MATERIAL DE 1ª CATEGORIA (A(AREIA,ARGILA OU PICARRA),ATE 1,50M DE PROFUNDIDADE,EXCLUSIVE ESCORAMENTO E ESGOTAMENTO</t>
  </si>
  <si>
    <t xml:space="preserve">M3        </t>
  </si>
  <si>
    <t>0015</t>
  </si>
  <si>
    <t>03.010.0100-0</t>
  </si>
  <si>
    <t>COMPACTACAO DE ATERRO,EM CAMADAS DE 30CM,UTILIZANDO COMPACTADOR PNEUMATICO(SAPO),INCLUSIVE COMPRESSOR</t>
  </si>
  <si>
    <t>0016</t>
  </si>
  <si>
    <t>03.015.0010-0</t>
  </si>
  <si>
    <t>REATERRO DE VALA/CAVA COM PO-DE-PEDRA,INCLUSIVE FORNECIMENTODO MATERIAL E COMPACTACAO MANUAL</t>
  </si>
  <si>
    <t>0017</t>
  </si>
  <si>
    <t>03.016.0005-1</t>
  </si>
  <si>
    <t>ESCAVACAO MECANICA DE VALA NAO ESCORADA EM MATERIAL DE 1ªCATEGORIA COM PEDRAS,INSTALACOES PREDIAIS OU OUTROS REDUTORES DE PRODUTIVIDADE OU CAVAS DE FUNDACAO,ATE 1,50M DE PROFUNDIDADE,UTILIZANDO RETRO-ESCAVADEIRA,EXCLUSIVE ESGOTAMENTO</t>
  </si>
  <si>
    <t>0018</t>
  </si>
  <si>
    <t>03.020.0200-0</t>
  </si>
  <si>
    <t>ESCAVACAO MECANICA,PARA ACERTO DE TALUDES,EM MATERIAL DE 1ªCATEGORIA,UTILIZANDO ESCAVADEIRA HIDRAULICA DE 0,78M3</t>
  </si>
  <si>
    <t>Total categoria 03</t>
  </si>
  <si>
    <t>04-TRANSPORTES</t>
  </si>
  <si>
    <t>0019</t>
  </si>
  <si>
    <t>04.005.0121-0</t>
  </si>
  <si>
    <t>TRANSPORTE DE CARGA DE QUALQUER NATUREZA,EXCLUSIVE AS DESPESAS DE CARGA E DESCARGA,TANTO DE ESPERA DO CAMINHAO COMO DO SERVENTE OU EQUIPAMENTO AUXILIAR,A VELOCIDADE MEDIA DE 40KM/H,EM CAMINHAO BASCULANTE A OLEO DIESEL,COM CAPACIDADE UTIL DE8T</t>
  </si>
  <si>
    <t xml:space="preserve">T X KM    </t>
  </si>
  <si>
    <t>0020</t>
  </si>
  <si>
    <t>04.005.0300-0</t>
  </si>
  <si>
    <t>TRANSPORTE DE CONTAINER,SEGUNDO DESCRICAO DA FAMILIA 02.006,EXCLUSIVE CARGA E DESCARGA(VIDE ITEM 04.013.0015)</t>
  </si>
  <si>
    <t xml:space="preserve">UNXKM     </t>
  </si>
  <si>
    <t>0021</t>
  </si>
  <si>
    <t>04.005.0350-1</t>
  </si>
  <si>
    <t>TRANSPORTE DE EQUIPAMENTOS PESADOS EM CARRETAS,EXCLUSIVE A CARGA E DESCARGA(VIDE ITEM 04.014.0091) E O CUSTO HORARIO DOSEQUIPAMENTOS TRANSPORTADOS</t>
  </si>
  <si>
    <t>0022</t>
  </si>
  <si>
    <t>04.006.0008-1</t>
  </si>
  <si>
    <t>CARGA MANUAL E DESCARGA MECANICA DE MATERIAL A GRANEL(AGREGADOS,PEDRA-DE-MAO,PARALELOS,TERRA E ESCOMBROS),COMPREENDENDOOS TEMPOS PARA CARGA,DESCARGA E MANOBRAS DO CAMINHAO BASCULANTE A OLEO DIESEL,COM CAPACIDADE UTIL DE 8T,EMPREGANDO 2 SERVENTES NA CARGA</t>
  </si>
  <si>
    <t xml:space="preserve">T         </t>
  </si>
  <si>
    <t>0023</t>
  </si>
  <si>
    <t>04.007.0016-0</t>
  </si>
  <si>
    <t>CARGA E DESCARGA MECANICA DE TUBOS DE CONCRETO COM 40CM DE DIAMETRO,EM CAMINHAO DE CARROCERIA FIXA A OLEO DIESEL,COM CAPACIDADE UTIL DE 7,5T,INCLUSIVE O TEMPO DE CARGA,DESCARGA E MANOBRA DO CAMINHAO E DO EQUIPAMENTO AUXILIAR,COM CAPACIDADEUTIL DE 4T</t>
  </si>
  <si>
    <t>0024</t>
  </si>
  <si>
    <t>04.013.0015-0</t>
  </si>
  <si>
    <t>CARGA E DESCARGA DE CONTAINER,SEGUNDO DESCRICAO DA FAMILIA 02.006</t>
  </si>
  <si>
    <t>0025</t>
  </si>
  <si>
    <t>04.014.0091-1</t>
  </si>
  <si>
    <t>CARGA E DESCARGA DE EQUIPAMENTOS PESADOS,EM CARRETAS,EXCLUSIVE O CUSTO HORARIO DO EQUIPAMENTO DURANTE A OPERACAO</t>
  </si>
  <si>
    <t>Total categoria 04</t>
  </si>
  <si>
    <t>05-SERVICOS COMPLEMENTARES</t>
  </si>
  <si>
    <t>0026</t>
  </si>
  <si>
    <t>05.001.0001-0</t>
  </si>
  <si>
    <t>DEMOLICAO MANUAL DE CONCRETO SIMPLES COM EMPILHAMENTO LATERAL DENTRO DO CANTEIRO DE SERVICO</t>
  </si>
  <si>
    <t>0027</t>
  </si>
  <si>
    <t>05.005.0001-1</t>
  </si>
  <si>
    <t>ANDAIME DE MADEIRA DE 1ª,ATE 7,00M DE ALTURA,EM PECAS DE 3"X3",1"X9" E 1"X12",CONSIDERANDO-SE O APROVEITAMENTO DA MADEIRA 3 VEZES,INCLUSIVE A DESMONTAGEM E MEDIDO PELO VOLUME ABRANGIDO,EXCLUSIVE PLATAFORMA</t>
  </si>
  <si>
    <t>0028</t>
  </si>
  <si>
    <t>05.005.0012-1</t>
  </si>
  <si>
    <t>PLATAFORMA OU PASSARELA DE MADEIRA DE 1ª,CONSIDERANDO-SE APROVEITAMENTO DA  MADEIRA 20 VEZES,EXCLUSIVE ANDAIME OU OUTROSUPORTE E MOVIMENTACAO(VIDE ITEM 05.008.0008)</t>
  </si>
  <si>
    <t>0029</t>
  </si>
  <si>
    <t>05.050.0008-0</t>
  </si>
  <si>
    <t>PLACA DE INAUGURACAO EM BRONZE COM AS DIMENSOES DE 0,35X0,50M.FORNECIMENTO E COLOCACAO</t>
  </si>
  <si>
    <t>Total categoria 05</t>
  </si>
  <si>
    <t>06-GALERIAS, DRENOS E CONEXOS</t>
  </si>
  <si>
    <t>0030</t>
  </si>
  <si>
    <t>06.003.0010-0</t>
  </si>
  <si>
    <t>CALHA MEIO-TUBO CIRCULAR DE CONCRETO VIBRADO,DIAMETRO INTERNO DE 300MM,INCLUSIVE ACERTO DE FUNDO DE VALA.FORNECIMENTO EASSENTAMENTO</t>
  </si>
  <si>
    <t>0031</t>
  </si>
  <si>
    <t>06.004.0060-0</t>
  </si>
  <si>
    <t>TUBO DE CONCRETO ARMADO,CLASSE PA-1(NBR 8890/03),PARA GELERIAS DE AGUAS PLUVIAIS,COM DIAMETRO DE 300MM,ATERRO E SOCA ATEA ALTURA DA GERATRIZ SUPERIOR DO TUBO,CONSIDERANDO O MATERIAL DA PROPRIA ESCAVACAO,INCLUSIVE FORNECIMENTO DO MATERIAL PARA REJUNTAMENTO COM ARGAMASSA DE CIMENTO E AREIA,NO TRACO 1:4 E ACERTO DE FUNDO DE VALA.FORNECIMENTO E ASSENTAMENTO</t>
  </si>
  <si>
    <t>0032</t>
  </si>
  <si>
    <t>06.012.0002-0</t>
  </si>
  <si>
    <t>CAIXA DE AREIA DE CONCRETO ARMADO DE 1,00X1,00X1,90M,PARA COLETOR DE AGUAS PLUVIAIS DE 0,50M DE DIAMETRO COM PAREDES DE0,15M DE ESPESSURA,SENDO A BASE EM CONCRETO DOSADO PARA FCK=10MPA E REVESTIDA DE ARGAMASSA DE CIMENTO E AREIA,TRACO 1:4EM VOLUME,DEGRAUS DE FERRO FUNDIDO,INCLUSIVE FORNECIMENTO DETODOS OS MATERIAIS</t>
  </si>
  <si>
    <t>0033</t>
  </si>
  <si>
    <t>06.016.0015-0</t>
  </si>
  <si>
    <t>TAMPAO ARTICULADO COMPLETO DE FºFº,TIPO AVENIDA,PARA TRAFEGOPESADO(TF-90),DE 0,60M DE DIAMETRO,CARGA MINIMA PARA TESTE30T,RESISTENCIA MAXIMA DE ROMPIMENTO 37,5T E FLECHA RESIDUALMAXIMA DE 17MM,ASSENTADO COM ARGAMASSA DE CIMENTO E AREIA,NO TRACO 1:4 EM VOLUME.FORNECIMENTO E ASSENTAMENTO</t>
  </si>
  <si>
    <t>0034</t>
  </si>
  <si>
    <t>06.082.0053-0</t>
  </si>
  <si>
    <t>DRENO OU BARBACA EM TUBO DE PVC,DIAMETRO DE 3",INCLUSIVE FORNECIMENTO DO TUBO E MATERIAL DRENANTE</t>
  </si>
  <si>
    <t>0035</t>
  </si>
  <si>
    <t>06.085.0020-0</t>
  </si>
  <si>
    <t>CAMADA VERTICAL DRENANTE FEITA COM PEDRA BRITADA, INCLUSIVEFORNECIMENTO DO MATERIAL</t>
  </si>
  <si>
    <t>Total categoria 06</t>
  </si>
  <si>
    <t>09-SERVICOS DE PARQUES E JARDINS</t>
  </si>
  <si>
    <t>0036</t>
  </si>
  <si>
    <t>09.001.0025-0</t>
  </si>
  <si>
    <t>PLANTIO DE GRAMA EM PLACAS,EM ENCOSTA,DE ACORDO COM O ITEM 09.001.0020,INCLUSIVE TRANSPORTE MANUAL ENCOSTA ACIMA</t>
  </si>
  <si>
    <t>Total categoria 09</t>
  </si>
  <si>
    <t>11-ESTRUTURAS</t>
  </si>
  <si>
    <t>0037</t>
  </si>
  <si>
    <t>11.003.0002-0</t>
  </si>
  <si>
    <t>CONCRETO DOSADO RACIONALMENTE PARA UMA RESISTENCIA CARACTERISTICA A COMPRESSAO DE 15MPA,INCLUSIVE MATERIAIS,TRANSPORTE,PREPARO COM BETONEIRA,LANCAMENTO E ADENSAMENTO</t>
  </si>
  <si>
    <t>0038</t>
  </si>
  <si>
    <t>11.003.0005-1</t>
  </si>
  <si>
    <t>CONCRETO DOSADO RACIONALMENTE PARA UMA RESISTENCIA CARACTERISTICA A COMPRESSAO DE 25MPA,INCLUSIVE MATERIAIS,TRANSPORTE,PREPARO COM BETONEIRA,LANCAMENTO E ADENSAMENTO</t>
  </si>
  <si>
    <t>0039</t>
  </si>
  <si>
    <t>11.004.0029-0</t>
  </si>
  <si>
    <t>FORMAS DE MADEIRA DE 3ª,COM APROVEITAMENTO DA MADEIRA POR 4VEZES,PARA A MOLDAGEM DE CINTA SOBRE BALDRAME,INCLUSIVE FORNECIMENTO DE MATERIAIS E DESMOLDAGEM</t>
  </si>
  <si>
    <t>0040</t>
  </si>
  <si>
    <t>11.004.0065-0</t>
  </si>
  <si>
    <t>ESCORAMENTO DE FORMA DE PARAMENTOS VERTICAIS,PARA ALTURA ATE1,50M,COM 30% DE APROVEITAMENTO DA MADEIRA,INCLUSIVE RETIRADA</t>
  </si>
  <si>
    <t>0041</t>
  </si>
  <si>
    <t>11.009.0011-0</t>
  </si>
  <si>
    <t>FIO DE ACO CA-60,REDONDO,COM SALIENCIA OU MOSSA,COEFICIENTEDE CONFORMACAO SUPERFICIAL MINIMO(ADERENCIA)IGUAL A 1,5,DIAMETRO ENTRE 4,2 A 5MM,DESTINADO A ARMADURA DE PECAS DE CONCRETO ARMADO,COMPREENDENDO 10% DE PERDAS DE PONTAS E ARAME 18.FORNECIMENTO</t>
  </si>
  <si>
    <t xml:space="preserve">KG        </t>
  </si>
  <si>
    <t>0042</t>
  </si>
  <si>
    <t>11.009.0014-1</t>
  </si>
  <si>
    <t>BARRA DE ACO CA-50,COM SALIENCIA OU MOSSA,COEFICIENTE DE CONFORMACAO SUPERFICIAL MINIMO (ADERENCIA) IGUAL A 1,5,DIAMETRODE 8 A 12,5MM,DESTINADA A ARMADURA DE CONCRETO ARMADO,10%DE PERDAS DE PONTAS E ARAME 18.FORNECIMENTO</t>
  </si>
  <si>
    <t>0043</t>
  </si>
  <si>
    <t>11.011.0027-0</t>
  </si>
  <si>
    <t>CORTE,DOBRAGEM,MONTAGEM E COLOCACAO DE FERRAGENS NAS FORMAS,ACO CA-60,EM FIO REDONDO,COM DIAMETRO DE 4,2 A 5MM</t>
  </si>
  <si>
    <t>0044</t>
  </si>
  <si>
    <t>11.011.0030-1</t>
  </si>
  <si>
    <t>CORTE,DOBRAGEM,MONTAGEM E COLOCACAO DE FERRAGENS NAS FORMAS,ACO CA-50,EM BARRAS REDONDAS,COM DIAMETRO DE 8 A 12,5MM</t>
  </si>
  <si>
    <t>Total categoria 11</t>
  </si>
  <si>
    <t>14-ESQUADRIAS DE MADEIRA, SERRALHERIA, FERRAGENS E VIDRACARIA</t>
  </si>
  <si>
    <t>0045</t>
  </si>
  <si>
    <t>14.002.0212-0</t>
  </si>
  <si>
    <t>GUARDA-CORPO DE TUBOS DE ACO GALVANIZADO SOLDADOS, FORMANDOMODULOS DE 2,20M DE COMPRIMENTO E 1,00M DE ALTURA, COM 3 MONTANTES DE 2" DE DIAMETRO CHUMBADOS NO CONCRETO (EXCLUSIVE ESTE),TRAVESSA SUPERIOR DE 2" E TRAVESSA INFERIOR E INTERMEDIARIA DE 1".FORNECIMENTO E COLOCACAO</t>
  </si>
  <si>
    <t>Total categoria 14</t>
  </si>
  <si>
    <t>17-PINTURA</t>
  </si>
  <si>
    <t>0046</t>
  </si>
  <si>
    <t>17.017.0350-0</t>
  </si>
  <si>
    <t>PINTURA INTERNA OU EXTERNA SOBRE FERRO GALVANIZADO OU ALUMINIO,USANDO FUNDO PARA GALVANIZADO,INCLUSIVE LIXAMENTO LEVE,LIMPEZA,DESENGORDURAMENTO E DUAS DEMAOS DE ACABAMENTO COM ESMALTE SINTETICO BRILHANTE OU ACETINADO</t>
  </si>
  <si>
    <t>Total categoria 17</t>
  </si>
  <si>
    <t>19-EQUIPAMENTOS</t>
  </si>
  <si>
    <t>0047</t>
  </si>
  <si>
    <t>19.005.0028-2</t>
  </si>
  <si>
    <t>RETROESCAVADEIRA, COM PESO OPERACIONAL EM TORNO DE 7T, MOTORDIESEL EM TORNO DE 75CV, CAPACIDADE APROXIMADA DA CACAMBA DE0,76M3, PROFUNDIDADE DE ESCAVACAO MAXIMA DE 4,00M, INCLUSIVEOPERADOR</t>
  </si>
  <si>
    <t xml:space="preserve">H         </t>
  </si>
  <si>
    <t>Total categoria 19</t>
  </si>
  <si>
    <t>20-CUSTOS RODOVIARIOS</t>
  </si>
  <si>
    <t>0048</t>
  </si>
  <si>
    <t>20.006.0100-0</t>
  </si>
  <si>
    <t>CONTENCAO DE TERRAS COM SACOS DE ANIAGEM PREENCHIDOS COM SOLO-CIMENTO</t>
  </si>
  <si>
    <t xml:space="preserve">   -</t>
  </si>
  <si>
    <t>Total categoria 20</t>
  </si>
  <si>
    <t xml:space="preserve">SubTotal </t>
  </si>
  <si>
    <t>Total Geral (preço proposto)</t>
  </si>
  <si>
    <t xml:space="preserve">CEI PROFESSORA GRAÇA COSTA - RUA EMÍLIO ZANATTA, 767, PEDRO DO RIO, PETRÓPOLIS, RJ.                           </t>
  </si>
  <si>
    <t>01.051.0999-5</t>
  </si>
  <si>
    <t>ADMINISTRAÇÃO</t>
  </si>
  <si>
    <t>UM</t>
  </si>
  <si>
    <t>VR01/21  -  Data 10/11/2021</t>
  </si>
  <si>
    <t>CLIENTE</t>
  </si>
  <si>
    <t>PLANILHA</t>
  </si>
  <si>
    <t>LOCAL</t>
  </si>
  <si>
    <t>PROJETO</t>
  </si>
  <si>
    <t>Elaborado:</t>
  </si>
  <si>
    <t>Companhia Reis Engenharia Ltda</t>
  </si>
  <si>
    <t>PREFEITURA MUNICIPAL DE PETRÓPOLIS - SECRETARIA DE EDUCAÇÃO</t>
  </si>
  <si>
    <t>BDI (19,85%)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</si>
</sst>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vertical="top"/>
    </xf>
    <xf numFmtId="49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" fontId="0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0" fillId="0" borderId="2" xfId="0" applyFont="1" applyBorder="1"/>
    <xf numFmtId="0" fontId="0" fillId="0" borderId="3" xfId="0" applyFont="1" applyBorder="1"/>
    <xf numFmtId="0" fontId="0" fillId="0" borderId="3" xfId="0" applyFont="1" applyBorder="1" applyAlignment="1"/>
    <xf numFmtId="0" fontId="0" fillId="0" borderId="4" xfId="0" applyFont="1" applyBorder="1"/>
    <xf numFmtId="0" fontId="4" fillId="0" borderId="0" xfId="0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/>
    <xf numFmtId="0" fontId="0" fillId="0" borderId="0" xfId="0" applyFont="1" applyBorder="1" applyAlignment="1"/>
    <xf numFmtId="0" fontId="0" fillId="0" borderId="6" xfId="0" applyFont="1" applyBorder="1"/>
    <xf numFmtId="0" fontId="6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0" fillId="0" borderId="5" xfId="0" applyNumberFormat="1" applyFont="1" applyBorder="1" applyAlignment="1">
      <alignment horizontal="center" vertical="top"/>
    </xf>
    <xf numFmtId="49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4" fontId="0" fillId="0" borderId="0" xfId="0" applyNumberFormat="1" applyFont="1" applyBorder="1" applyAlignment="1">
      <alignment vertical="top"/>
    </xf>
    <xf numFmtId="4" fontId="0" fillId="0" borderId="6" xfId="0" applyNumberFormat="1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9" fontId="0" fillId="0" borderId="7" xfId="0" applyNumberFormat="1" applyFont="1" applyBorder="1" applyAlignment="1">
      <alignment horizontal="center" vertical="top"/>
    </xf>
    <xf numFmtId="49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 wrapText="1"/>
    </xf>
    <xf numFmtId="4" fontId="0" fillId="0" borderId="8" xfId="0" applyNumberFormat="1" applyFont="1" applyBorder="1" applyAlignment="1">
      <alignment vertical="top"/>
    </xf>
    <xf numFmtId="4" fontId="0" fillId="0" borderId="9" xfId="0" applyNumberFormat="1" applyFont="1" applyBorder="1" applyAlignment="1">
      <alignment vertical="top"/>
    </xf>
    <xf numFmtId="0" fontId="3" fillId="0" borderId="10" xfId="0" applyFont="1" applyBorder="1" applyAlignment="1">
      <alignment horizontal="right" vertical="top"/>
    </xf>
    <xf numFmtId="4" fontId="3" fillId="0" borderId="12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top" wrapText="1"/>
    </xf>
    <xf numFmtId="0" fontId="0" fillId="0" borderId="10" xfId="0" applyFont="1" applyBorder="1"/>
    <xf numFmtId="0" fontId="0" fillId="0" borderId="11" xfId="0" applyFont="1" applyBorder="1"/>
    <xf numFmtId="0" fontId="0" fillId="0" borderId="11" xfId="0" applyFont="1" applyBorder="1" applyAlignment="1"/>
    <xf numFmtId="0" fontId="0" fillId="0" borderId="12" xfId="0" applyFont="1" applyBorder="1"/>
    <xf numFmtId="0" fontId="8" fillId="0" borderId="10" xfId="0" applyFont="1" applyFill="1" applyBorder="1" applyAlignment="1">
      <alignment horizontal="right" vertical="top" wrapText="1"/>
    </xf>
    <xf numFmtId="43" fontId="9" fillId="0" borderId="10" xfId="1" applyFont="1" applyFill="1" applyBorder="1" applyAlignment="1">
      <alignment horizontal="left" vertical="top"/>
    </xf>
    <xf numFmtId="43" fontId="9" fillId="0" borderId="12" xfId="1" applyFont="1" applyFill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top" wrapText="1"/>
    </xf>
    <xf numFmtId="0" fontId="7" fillId="0" borderId="12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9" xfId="0" applyFont="1" applyBorder="1" applyAlignment="1">
      <alignment horizontal="right" vertical="top" wrapText="1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347871</xdr:colOff>
      <xdr:row>3</xdr:row>
      <xdr:rowOff>66262</xdr:rowOff>
    </xdr:from>
    <xdr:to>
      <xdr:col>6</xdr:col>
      <xdr:colOff>289892</xdr:colOff>
      <xdr:row>4</xdr:row>
      <xdr:rowOff>314739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79197" y="588066"/>
          <a:ext cx="1068456" cy="438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BR" sz="700">
              <a:latin typeface="Dax-Light" pitchFamily="2" charset="0"/>
            </a:rPr>
            <a:t>VICTOR</a:t>
          </a:r>
          <a:r>
            <a:rPr lang="pt-BR" sz="700" baseline="0">
              <a:latin typeface="Dax-Light" pitchFamily="2" charset="0"/>
            </a:rPr>
            <a:t> REIS DE JESUS</a:t>
          </a:r>
          <a:endParaRPr lang="pt-BR" sz="700">
            <a:latin typeface="Dax-Light" pitchFamily="2" charset="0"/>
          </a:endParaRPr>
        </a:p>
        <a:p>
          <a:r>
            <a:rPr lang="pt-BR" sz="700">
              <a:latin typeface="Dax-Light" pitchFamily="2" charset="0"/>
            </a:rPr>
            <a:t>Engenheiro Civil</a:t>
          </a:r>
        </a:p>
        <a:p>
          <a:r>
            <a:rPr lang="pt-BR" sz="600">
              <a:solidFill>
                <a:schemeClr val="dk1"/>
              </a:solidFill>
              <a:latin typeface="+mn-lt"/>
              <a:ea typeface="+mn-ea"/>
              <a:cs typeface="+mn-cs"/>
            </a:rPr>
            <a:t>CREA-RJ- 2017104632</a:t>
          </a:r>
        </a:p>
        <a:p>
          <a:r>
            <a:rPr lang="pt-BR" sz="1100"/>
            <a:t>=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</xdr:row>
          <xdr:rowOff>38100</xdr:rowOff>
        </xdr:from>
        <xdr:to>
          <xdr:col>4</xdr:col>
          <xdr:colOff>914400</xdr:colOff>
          <xdr:row>4</xdr:row>
          <xdr:rowOff>352425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103"/>
  <sheetViews>
    <sheetView tabSelected="1" view="pageBreakPreview" topLeftCell="A71" zoomScaleNormal="100" zoomScaleSheetLayoutView="100" workbookViewId="0">
      <selection activeCell="I88" sqref="I88"/>
    </sheetView>
  </sheetViews>
  <sheetFormatPr defaultRowHeight="15" x14ac:dyDescent="0.25"/>
  <cols>
    <col min="1" max="1" width="5.5703125" style="1" bestFit="1" customWidth="1"/>
    <col min="2" max="2" width="14" style="1" bestFit="1" customWidth="1"/>
    <col min="3" max="3" width="60.7109375" style="1" customWidth="1"/>
    <col min="4" max="4" width="10.85546875" style="2" bestFit="1" customWidth="1"/>
    <col min="5" max="5" width="15.7109375" style="1" customWidth="1"/>
    <col min="6" max="6" width="16.85546875" style="1" bestFit="1" customWidth="1"/>
    <col min="7" max="7" width="15.28515625" style="1" customWidth="1"/>
    <col min="8" max="16384" width="9.140625" style="1"/>
  </cols>
  <sheetData>
    <row r="1" spans="1:10" ht="7.5" customHeight="1" thickBot="1" x14ac:dyDescent="0.3">
      <c r="A1" s="44"/>
      <c r="B1" s="45"/>
      <c r="C1" s="45"/>
      <c r="D1" s="46"/>
      <c r="E1" s="45"/>
      <c r="F1" s="45"/>
      <c r="G1" s="47"/>
    </row>
    <row r="2" spans="1:10" ht="17.25" customHeight="1" thickBot="1" x14ac:dyDescent="0.3">
      <c r="A2" s="66" t="s">
        <v>195</v>
      </c>
      <c r="B2" s="67"/>
      <c r="C2" s="43" t="s">
        <v>201</v>
      </c>
      <c r="D2" s="63" t="s">
        <v>0</v>
      </c>
      <c r="E2" s="48" t="s">
        <v>199</v>
      </c>
      <c r="F2" s="49" t="s">
        <v>200</v>
      </c>
      <c r="G2" s="50"/>
    </row>
    <row r="3" spans="1:10" ht="16.5" thickBot="1" x14ac:dyDescent="0.3">
      <c r="A3" s="68" t="s">
        <v>196</v>
      </c>
      <c r="B3" s="69"/>
      <c r="C3" s="16" t="s">
        <v>194</v>
      </c>
      <c r="D3" s="64"/>
      <c r="E3" s="51"/>
      <c r="F3" s="52"/>
      <c r="G3" s="53"/>
    </row>
    <row r="4" spans="1:10" ht="15" customHeight="1" thickBot="1" x14ac:dyDescent="0.3">
      <c r="A4" s="66" t="s">
        <v>197</v>
      </c>
      <c r="B4" s="67"/>
      <c r="C4" s="43" t="s">
        <v>190</v>
      </c>
      <c r="D4" s="64"/>
      <c r="E4" s="54"/>
      <c r="F4" s="55"/>
      <c r="G4" s="56"/>
    </row>
    <row r="5" spans="1:10" ht="30.75" thickBot="1" x14ac:dyDescent="0.3">
      <c r="A5" s="70" t="s">
        <v>198</v>
      </c>
      <c r="B5" s="71"/>
      <c r="C5" s="28" t="s">
        <v>1</v>
      </c>
      <c r="D5" s="65"/>
      <c r="E5" s="57"/>
      <c r="F5" s="58"/>
      <c r="G5" s="59"/>
    </row>
    <row r="6" spans="1:10" ht="7.5" customHeight="1" thickBot="1" x14ac:dyDescent="0.3">
      <c r="A6" s="17"/>
      <c r="B6" s="18"/>
      <c r="C6" s="18"/>
      <c r="D6" s="19"/>
      <c r="E6" s="18"/>
      <c r="F6" s="18"/>
      <c r="G6" s="20"/>
    </row>
    <row r="7" spans="1:10" ht="15.75" thickBot="1" x14ac:dyDescent="0.3">
      <c r="A7" s="29" t="s">
        <v>2</v>
      </c>
      <c r="B7" s="30" t="s">
        <v>3</v>
      </c>
      <c r="C7" s="30" t="s">
        <v>4</v>
      </c>
      <c r="D7" s="31" t="s">
        <v>5</v>
      </c>
      <c r="E7" s="30" t="s">
        <v>6</v>
      </c>
      <c r="F7" s="30" t="s">
        <v>7</v>
      </c>
      <c r="G7" s="32" t="s">
        <v>8</v>
      </c>
    </row>
    <row r="8" spans="1:10" x14ac:dyDescent="0.25">
      <c r="A8" s="12"/>
      <c r="B8" s="33"/>
      <c r="C8" s="34" t="s">
        <v>9</v>
      </c>
      <c r="D8" s="14"/>
      <c r="E8" s="13"/>
      <c r="F8" s="13"/>
      <c r="G8" s="15"/>
    </row>
    <row r="9" spans="1:10" x14ac:dyDescent="0.25">
      <c r="A9" s="23" t="s">
        <v>10</v>
      </c>
      <c r="B9" s="24" t="s">
        <v>11</v>
      </c>
      <c r="C9" s="25" t="s">
        <v>12</v>
      </c>
      <c r="D9" s="24" t="s">
        <v>13</v>
      </c>
      <c r="E9" s="26">
        <v>33</v>
      </c>
      <c r="F9" s="26">
        <v>12.78</v>
      </c>
      <c r="G9" s="27">
        <f t="shared" ref="G9:G15" si="0">TRUNC((E9*F9),2)</f>
        <v>421.74</v>
      </c>
      <c r="H9" s="3"/>
      <c r="I9" s="3"/>
      <c r="J9" s="3"/>
    </row>
    <row r="10" spans="1:10" ht="30" x14ac:dyDescent="0.25">
      <c r="A10" s="23" t="s">
        <v>14</v>
      </c>
      <c r="B10" s="24" t="s">
        <v>15</v>
      </c>
      <c r="C10" s="25" t="s">
        <v>16</v>
      </c>
      <c r="D10" s="24" t="s">
        <v>17</v>
      </c>
      <c r="E10" s="26">
        <v>8</v>
      </c>
      <c r="F10" s="26">
        <v>14.350000000000001</v>
      </c>
      <c r="G10" s="27">
        <f t="shared" si="0"/>
        <v>114.8</v>
      </c>
      <c r="H10" s="3"/>
      <c r="I10" s="3"/>
      <c r="J10" s="3"/>
    </row>
    <row r="11" spans="1:10" ht="30" x14ac:dyDescent="0.25">
      <c r="A11" s="23" t="s">
        <v>18</v>
      </c>
      <c r="B11" s="24" t="s">
        <v>19</v>
      </c>
      <c r="C11" s="25" t="s">
        <v>20</v>
      </c>
      <c r="D11" s="24" t="s">
        <v>17</v>
      </c>
      <c r="E11" s="26">
        <v>8</v>
      </c>
      <c r="F11" s="26">
        <v>43.4</v>
      </c>
      <c r="G11" s="27">
        <f t="shared" si="0"/>
        <v>347.2</v>
      </c>
      <c r="H11" s="3"/>
      <c r="I11" s="3"/>
      <c r="J11" s="3"/>
    </row>
    <row r="12" spans="1:10" ht="45" x14ac:dyDescent="0.25">
      <c r="A12" s="23" t="s">
        <v>21</v>
      </c>
      <c r="B12" s="24" t="s">
        <v>22</v>
      </c>
      <c r="C12" s="25" t="s">
        <v>23</v>
      </c>
      <c r="D12" s="24" t="s">
        <v>17</v>
      </c>
      <c r="E12" s="26">
        <v>8</v>
      </c>
      <c r="F12" s="26">
        <v>56.14</v>
      </c>
      <c r="G12" s="27">
        <f t="shared" si="0"/>
        <v>449.12</v>
      </c>
      <c r="H12" s="3"/>
      <c r="I12" s="3"/>
      <c r="J12" s="3"/>
    </row>
    <row r="13" spans="1:10" ht="60" x14ac:dyDescent="0.25">
      <c r="A13" s="23" t="s">
        <v>24</v>
      </c>
      <c r="B13" s="24" t="s">
        <v>25</v>
      </c>
      <c r="C13" s="25" t="s">
        <v>26</v>
      </c>
      <c r="D13" s="24" t="s">
        <v>27</v>
      </c>
      <c r="E13" s="26">
        <v>77</v>
      </c>
      <c r="F13" s="26">
        <v>8.52</v>
      </c>
      <c r="G13" s="27">
        <f t="shared" si="0"/>
        <v>656.04</v>
      </c>
      <c r="H13" s="3"/>
      <c r="I13" s="3"/>
      <c r="J13" s="3"/>
    </row>
    <row r="14" spans="1:10" ht="30" x14ac:dyDescent="0.25">
      <c r="A14" s="23" t="s">
        <v>28</v>
      </c>
      <c r="B14" s="24" t="s">
        <v>29</v>
      </c>
      <c r="C14" s="25" t="s">
        <v>30</v>
      </c>
      <c r="D14" s="24" t="s">
        <v>27</v>
      </c>
      <c r="E14" s="26">
        <v>132</v>
      </c>
      <c r="F14" s="26">
        <v>1.02</v>
      </c>
      <c r="G14" s="27">
        <f t="shared" si="0"/>
        <v>134.63999999999999</v>
      </c>
      <c r="H14" s="3"/>
      <c r="I14" s="3"/>
      <c r="J14" s="3"/>
    </row>
    <row r="15" spans="1:10" ht="60" x14ac:dyDescent="0.25">
      <c r="A15" s="23" t="s">
        <v>31</v>
      </c>
      <c r="B15" s="24" t="s">
        <v>32</v>
      </c>
      <c r="C15" s="25" t="s">
        <v>33</v>
      </c>
      <c r="D15" s="24" t="s">
        <v>13</v>
      </c>
      <c r="E15" s="26">
        <v>96.5</v>
      </c>
      <c r="F15" s="26">
        <v>21.87</v>
      </c>
      <c r="G15" s="27">
        <f t="shared" si="0"/>
        <v>2110.4499999999998</v>
      </c>
      <c r="H15" s="3"/>
      <c r="I15" s="3"/>
      <c r="J15" s="3"/>
    </row>
    <row r="16" spans="1:10" ht="15.75" thickBot="1" x14ac:dyDescent="0.3">
      <c r="A16" s="35" t="s">
        <v>36</v>
      </c>
      <c r="B16" s="36" t="s">
        <v>191</v>
      </c>
      <c r="C16" s="37" t="s">
        <v>192</v>
      </c>
      <c r="D16" s="36" t="s">
        <v>193</v>
      </c>
      <c r="E16" s="38">
        <v>1</v>
      </c>
      <c r="F16" s="38">
        <v>7902.28</v>
      </c>
      <c r="G16" s="39">
        <f t="shared" ref="G16" si="1">TRUNC((E16*F16),2)</f>
        <v>7902.28</v>
      </c>
      <c r="H16" s="3"/>
      <c r="I16" s="3"/>
      <c r="J16" s="3"/>
    </row>
    <row r="17" spans="1:10" ht="15.75" thickBot="1" x14ac:dyDescent="0.3">
      <c r="A17" s="60"/>
      <c r="B17" s="61"/>
      <c r="C17" s="61"/>
      <c r="D17" s="61"/>
      <c r="E17" s="62"/>
      <c r="F17" s="40" t="s">
        <v>34</v>
      </c>
      <c r="G17" s="41">
        <f>(+G9+G10+G11+G12+G13+G14+G15+G16)</f>
        <v>12136.27</v>
      </c>
    </row>
    <row r="18" spans="1:10" x14ac:dyDescent="0.25">
      <c r="A18" s="17"/>
      <c r="B18" s="21"/>
      <c r="C18" s="22" t="s">
        <v>35</v>
      </c>
      <c r="D18" s="19"/>
      <c r="E18" s="18"/>
      <c r="F18" s="18"/>
      <c r="G18" s="20"/>
    </row>
    <row r="19" spans="1:10" ht="105" x14ac:dyDescent="0.25">
      <c r="A19" s="23" t="s">
        <v>36</v>
      </c>
      <c r="B19" s="24" t="s">
        <v>37</v>
      </c>
      <c r="C19" s="25" t="s">
        <v>38</v>
      </c>
      <c r="D19" s="24" t="s">
        <v>39</v>
      </c>
      <c r="E19" s="26">
        <v>3</v>
      </c>
      <c r="F19" s="26">
        <v>520</v>
      </c>
      <c r="G19" s="27">
        <f t="shared" ref="G19:G24" si="2">TRUNC((E19*F19),2)</f>
        <v>1560</v>
      </c>
      <c r="H19" s="3"/>
      <c r="I19" s="3"/>
      <c r="J19" s="3"/>
    </row>
    <row r="20" spans="1:10" ht="90" x14ac:dyDescent="0.25">
      <c r="A20" s="23" t="s">
        <v>40</v>
      </c>
      <c r="B20" s="24" t="s">
        <v>41</v>
      </c>
      <c r="C20" s="25" t="s">
        <v>42</v>
      </c>
      <c r="D20" s="24" t="s">
        <v>13</v>
      </c>
      <c r="E20" s="26">
        <v>52.5</v>
      </c>
      <c r="F20" s="26">
        <v>32.6</v>
      </c>
      <c r="G20" s="27">
        <f t="shared" si="2"/>
        <v>1711.5</v>
      </c>
      <c r="H20" s="3"/>
      <c r="I20" s="3"/>
      <c r="J20" s="3"/>
    </row>
    <row r="21" spans="1:10" ht="45" x14ac:dyDescent="0.25">
      <c r="A21" s="23" t="s">
        <v>43</v>
      </c>
      <c r="B21" s="24" t="s">
        <v>44</v>
      </c>
      <c r="C21" s="25" t="s">
        <v>45</v>
      </c>
      <c r="D21" s="24" t="s">
        <v>13</v>
      </c>
      <c r="E21" s="26">
        <v>52.5</v>
      </c>
      <c r="F21" s="26">
        <v>13.5</v>
      </c>
      <c r="G21" s="27">
        <f t="shared" si="2"/>
        <v>708.75</v>
      </c>
      <c r="H21" s="3"/>
      <c r="I21" s="3"/>
      <c r="J21" s="3"/>
    </row>
    <row r="22" spans="1:10" ht="60" x14ac:dyDescent="0.25">
      <c r="A22" s="23" t="s">
        <v>46</v>
      </c>
      <c r="B22" s="24" t="s">
        <v>47</v>
      </c>
      <c r="C22" s="25" t="s">
        <v>48</v>
      </c>
      <c r="D22" s="24" t="s">
        <v>17</v>
      </c>
      <c r="E22" s="26">
        <v>1</v>
      </c>
      <c r="F22" s="26">
        <v>4074.8700000000003</v>
      </c>
      <c r="G22" s="27">
        <f t="shared" si="2"/>
        <v>4074.87</v>
      </c>
      <c r="H22" s="3"/>
      <c r="I22" s="3"/>
      <c r="J22" s="3"/>
    </row>
    <row r="23" spans="1:10" ht="60" x14ac:dyDescent="0.25">
      <c r="A23" s="23" t="s">
        <v>49</v>
      </c>
      <c r="B23" s="24" t="s">
        <v>50</v>
      </c>
      <c r="C23" s="25" t="s">
        <v>51</v>
      </c>
      <c r="D23" s="24" t="s">
        <v>17</v>
      </c>
      <c r="E23" s="26">
        <v>1</v>
      </c>
      <c r="F23" s="26">
        <v>2141.5100000000002</v>
      </c>
      <c r="G23" s="27">
        <f t="shared" si="2"/>
        <v>2141.5100000000002</v>
      </c>
      <c r="H23" s="3"/>
      <c r="I23" s="3"/>
      <c r="J23" s="3"/>
    </row>
    <row r="24" spans="1:10" ht="60.75" thickBot="1" x14ac:dyDescent="0.3">
      <c r="A24" s="23" t="s">
        <v>52</v>
      </c>
      <c r="B24" s="24" t="s">
        <v>53</v>
      </c>
      <c r="C24" s="25" t="s">
        <v>54</v>
      </c>
      <c r="D24" s="24" t="s">
        <v>27</v>
      </c>
      <c r="E24" s="26">
        <v>8</v>
      </c>
      <c r="F24" s="26">
        <v>206.97</v>
      </c>
      <c r="G24" s="27">
        <f t="shared" si="2"/>
        <v>1655.76</v>
      </c>
      <c r="H24" s="3"/>
      <c r="I24" s="3"/>
      <c r="J24" s="3"/>
    </row>
    <row r="25" spans="1:10" ht="15.75" thickBot="1" x14ac:dyDescent="0.3">
      <c r="A25" s="60"/>
      <c r="B25" s="61"/>
      <c r="C25" s="61"/>
      <c r="D25" s="61"/>
      <c r="E25" s="62"/>
      <c r="F25" s="40" t="s">
        <v>55</v>
      </c>
      <c r="G25" s="41">
        <f>(+G19+G20+G21+G22+G23+G24)</f>
        <v>11852.390000000001</v>
      </c>
    </row>
    <row r="26" spans="1:10" x14ac:dyDescent="0.25">
      <c r="A26" s="17"/>
      <c r="B26" s="21"/>
      <c r="C26" s="22" t="s">
        <v>56</v>
      </c>
      <c r="D26" s="19"/>
      <c r="E26" s="18"/>
      <c r="F26" s="18"/>
      <c r="G26" s="20"/>
    </row>
    <row r="27" spans="1:10" ht="45" x14ac:dyDescent="0.25">
      <c r="A27" s="23" t="s">
        <v>57</v>
      </c>
      <c r="B27" s="24" t="s">
        <v>58</v>
      </c>
      <c r="C27" s="25" t="s">
        <v>59</v>
      </c>
      <c r="D27" s="24" t="s">
        <v>60</v>
      </c>
      <c r="E27" s="26">
        <v>19.579999999999998</v>
      </c>
      <c r="F27" s="26">
        <v>57.949999999999996</v>
      </c>
      <c r="G27" s="27">
        <f>TRUNC((E27*F27),2)</f>
        <v>1134.6600000000001</v>
      </c>
      <c r="H27" s="3"/>
      <c r="I27" s="3"/>
      <c r="J27" s="3"/>
    </row>
    <row r="28" spans="1:10" ht="30" x14ac:dyDescent="0.25">
      <c r="A28" s="23" t="s">
        <v>61</v>
      </c>
      <c r="B28" s="24" t="s">
        <v>62</v>
      </c>
      <c r="C28" s="25" t="s">
        <v>63</v>
      </c>
      <c r="D28" s="24" t="s">
        <v>60</v>
      </c>
      <c r="E28" s="26">
        <v>6.07</v>
      </c>
      <c r="F28" s="26">
        <v>28.259999999999998</v>
      </c>
      <c r="G28" s="27">
        <f>TRUNC((E28*F28),2)</f>
        <v>171.53</v>
      </c>
      <c r="H28" s="3"/>
      <c r="I28" s="3"/>
      <c r="J28" s="3"/>
    </row>
    <row r="29" spans="1:10" ht="30" x14ac:dyDescent="0.25">
      <c r="A29" s="23" t="s">
        <v>64</v>
      </c>
      <c r="B29" s="24" t="s">
        <v>65</v>
      </c>
      <c r="C29" s="25" t="s">
        <v>66</v>
      </c>
      <c r="D29" s="24" t="s">
        <v>60</v>
      </c>
      <c r="E29" s="26">
        <v>1.1000000000000001</v>
      </c>
      <c r="F29" s="26">
        <v>121.74000000000001</v>
      </c>
      <c r="G29" s="27">
        <f>TRUNC((E29*F29),2)</f>
        <v>133.91</v>
      </c>
      <c r="H29" s="3"/>
      <c r="I29" s="3"/>
      <c r="J29" s="3"/>
    </row>
    <row r="30" spans="1:10" ht="75" x14ac:dyDescent="0.25">
      <c r="A30" s="23" t="s">
        <v>67</v>
      </c>
      <c r="B30" s="24" t="s">
        <v>68</v>
      </c>
      <c r="C30" s="25" t="s">
        <v>69</v>
      </c>
      <c r="D30" s="24" t="s">
        <v>60</v>
      </c>
      <c r="E30" s="26">
        <v>11</v>
      </c>
      <c r="F30" s="26">
        <v>19.59</v>
      </c>
      <c r="G30" s="27">
        <f>TRUNC((E30*F30),2)</f>
        <v>215.49</v>
      </c>
      <c r="H30" s="3"/>
      <c r="I30" s="3"/>
      <c r="J30" s="3"/>
    </row>
    <row r="31" spans="1:10" ht="45.75" thickBot="1" x14ac:dyDescent="0.3">
      <c r="A31" s="23" t="s">
        <v>70</v>
      </c>
      <c r="B31" s="24" t="s">
        <v>71</v>
      </c>
      <c r="C31" s="25" t="s">
        <v>72</v>
      </c>
      <c r="D31" s="24" t="s">
        <v>60</v>
      </c>
      <c r="E31" s="26">
        <v>20.79</v>
      </c>
      <c r="F31" s="26">
        <v>5.1199999999999992</v>
      </c>
      <c r="G31" s="27">
        <f>TRUNC((E31*F31),2)</f>
        <v>106.44</v>
      </c>
      <c r="H31" s="3"/>
      <c r="I31" s="3"/>
      <c r="J31" s="3"/>
    </row>
    <row r="32" spans="1:10" ht="15.75" thickBot="1" x14ac:dyDescent="0.3">
      <c r="A32" s="60"/>
      <c r="B32" s="61"/>
      <c r="C32" s="61"/>
      <c r="D32" s="61"/>
      <c r="E32" s="62"/>
      <c r="F32" s="40" t="s">
        <v>73</v>
      </c>
      <c r="G32" s="41">
        <f>(+G27+G28+G29+G30+G31)</f>
        <v>1762.0300000000002</v>
      </c>
    </row>
    <row r="33" spans="1:10" x14ac:dyDescent="0.25">
      <c r="A33" s="17"/>
      <c r="B33" s="21"/>
      <c r="C33" s="22" t="s">
        <v>74</v>
      </c>
      <c r="D33" s="19"/>
      <c r="E33" s="18"/>
      <c r="F33" s="18"/>
      <c r="G33" s="20"/>
    </row>
    <row r="34" spans="1:10" ht="75" x14ac:dyDescent="0.25">
      <c r="A34" s="23" t="s">
        <v>75</v>
      </c>
      <c r="B34" s="24" t="s">
        <v>76</v>
      </c>
      <c r="C34" s="25" t="s">
        <v>77</v>
      </c>
      <c r="D34" s="24" t="s">
        <v>78</v>
      </c>
      <c r="E34" s="26">
        <v>364.65000000000003</v>
      </c>
      <c r="F34" s="26">
        <v>0.97</v>
      </c>
      <c r="G34" s="27">
        <f t="shared" ref="G34:G40" si="3">TRUNC((E34*F34),2)</f>
        <v>353.71</v>
      </c>
      <c r="H34" s="3"/>
      <c r="I34" s="3"/>
      <c r="J34" s="3"/>
    </row>
    <row r="35" spans="1:10" ht="30" x14ac:dyDescent="0.25">
      <c r="A35" s="23" t="s">
        <v>79</v>
      </c>
      <c r="B35" s="24" t="s">
        <v>80</v>
      </c>
      <c r="C35" s="25" t="s">
        <v>81</v>
      </c>
      <c r="D35" s="24" t="s">
        <v>82</v>
      </c>
      <c r="E35" s="26">
        <v>100</v>
      </c>
      <c r="F35" s="26">
        <v>26.67</v>
      </c>
      <c r="G35" s="27">
        <f t="shared" si="3"/>
        <v>2667</v>
      </c>
      <c r="H35" s="3"/>
      <c r="I35" s="3"/>
      <c r="J35" s="3"/>
    </row>
    <row r="36" spans="1:10" ht="60" x14ac:dyDescent="0.25">
      <c r="A36" s="23" t="s">
        <v>83</v>
      </c>
      <c r="B36" s="24" t="s">
        <v>84</v>
      </c>
      <c r="C36" s="25" t="s">
        <v>85</v>
      </c>
      <c r="D36" s="24" t="s">
        <v>78</v>
      </c>
      <c r="E36" s="26">
        <v>702</v>
      </c>
      <c r="F36" s="26">
        <v>1.74</v>
      </c>
      <c r="G36" s="27">
        <f t="shared" si="3"/>
        <v>1221.48</v>
      </c>
      <c r="H36" s="3"/>
      <c r="I36" s="3"/>
      <c r="J36" s="3"/>
    </row>
    <row r="37" spans="1:10" ht="90" x14ac:dyDescent="0.25">
      <c r="A37" s="23" t="s">
        <v>86</v>
      </c>
      <c r="B37" s="24" t="s">
        <v>87</v>
      </c>
      <c r="C37" s="25" t="s">
        <v>88</v>
      </c>
      <c r="D37" s="24" t="s">
        <v>89</v>
      </c>
      <c r="E37" s="26">
        <v>93.5</v>
      </c>
      <c r="F37" s="26">
        <v>32.25</v>
      </c>
      <c r="G37" s="27">
        <f t="shared" si="3"/>
        <v>3015.37</v>
      </c>
      <c r="H37" s="3"/>
      <c r="I37" s="3"/>
      <c r="J37" s="3"/>
    </row>
    <row r="38" spans="1:10" ht="75" x14ac:dyDescent="0.25">
      <c r="A38" s="23" t="s">
        <v>90</v>
      </c>
      <c r="B38" s="24" t="s">
        <v>91</v>
      </c>
      <c r="C38" s="25" t="s">
        <v>92</v>
      </c>
      <c r="D38" s="24" t="s">
        <v>89</v>
      </c>
      <c r="E38" s="26">
        <v>1</v>
      </c>
      <c r="F38" s="26">
        <v>64.61</v>
      </c>
      <c r="G38" s="27">
        <f t="shared" si="3"/>
        <v>64.61</v>
      </c>
      <c r="H38" s="3"/>
      <c r="I38" s="3"/>
      <c r="J38" s="3"/>
    </row>
    <row r="39" spans="1:10" ht="30" x14ac:dyDescent="0.25">
      <c r="A39" s="23" t="s">
        <v>93</v>
      </c>
      <c r="B39" s="24" t="s">
        <v>94</v>
      </c>
      <c r="C39" s="25" t="s">
        <v>95</v>
      </c>
      <c r="D39" s="24" t="s">
        <v>17</v>
      </c>
      <c r="E39" s="26">
        <v>2</v>
      </c>
      <c r="F39" s="26">
        <v>68.72</v>
      </c>
      <c r="G39" s="27">
        <f t="shared" si="3"/>
        <v>137.44</v>
      </c>
      <c r="H39" s="3"/>
      <c r="I39" s="3"/>
      <c r="J39" s="3"/>
    </row>
    <row r="40" spans="1:10" ht="45.75" thickBot="1" x14ac:dyDescent="0.3">
      <c r="A40" s="23" t="s">
        <v>96</v>
      </c>
      <c r="B40" s="24" t="s">
        <v>97</v>
      </c>
      <c r="C40" s="25" t="s">
        <v>98</v>
      </c>
      <c r="D40" s="24" t="s">
        <v>89</v>
      </c>
      <c r="E40" s="26">
        <v>8.44</v>
      </c>
      <c r="F40" s="26">
        <v>45.58</v>
      </c>
      <c r="G40" s="27">
        <f t="shared" si="3"/>
        <v>384.69</v>
      </c>
      <c r="H40" s="3"/>
      <c r="I40" s="3"/>
      <c r="J40" s="3"/>
    </row>
    <row r="41" spans="1:10" ht="15.75" thickBot="1" x14ac:dyDescent="0.3">
      <c r="A41" s="60"/>
      <c r="B41" s="61"/>
      <c r="C41" s="61"/>
      <c r="D41" s="61"/>
      <c r="E41" s="62"/>
      <c r="F41" s="40" t="s">
        <v>99</v>
      </c>
      <c r="G41" s="41">
        <f>(+G34+G35+G36+G37+G38+G39+G40)</f>
        <v>7844.2999999999993</v>
      </c>
    </row>
    <row r="42" spans="1:10" x14ac:dyDescent="0.25">
      <c r="A42" s="17"/>
      <c r="B42" s="21"/>
      <c r="C42" s="22" t="s">
        <v>100</v>
      </c>
      <c r="D42" s="19"/>
      <c r="E42" s="18"/>
      <c r="F42" s="18"/>
      <c r="G42" s="20"/>
    </row>
    <row r="43" spans="1:10" ht="30" x14ac:dyDescent="0.25">
      <c r="A43" s="23" t="s">
        <v>101</v>
      </c>
      <c r="B43" s="24" t="s">
        <v>102</v>
      </c>
      <c r="C43" s="25" t="s">
        <v>103</v>
      </c>
      <c r="D43" s="24" t="s">
        <v>60</v>
      </c>
      <c r="E43" s="26">
        <v>1.5</v>
      </c>
      <c r="F43" s="26">
        <v>232.81</v>
      </c>
      <c r="G43" s="27">
        <f>TRUNC((E43*F43),2)</f>
        <v>349.21</v>
      </c>
      <c r="H43" s="3"/>
      <c r="I43" s="3"/>
      <c r="J43" s="3"/>
    </row>
    <row r="44" spans="1:10" ht="60" x14ac:dyDescent="0.25">
      <c r="A44" s="23" t="s">
        <v>104</v>
      </c>
      <c r="B44" s="24" t="s">
        <v>105</v>
      </c>
      <c r="C44" s="25" t="s">
        <v>106</v>
      </c>
      <c r="D44" s="24" t="s">
        <v>60</v>
      </c>
      <c r="E44" s="26">
        <v>66</v>
      </c>
      <c r="F44" s="26">
        <v>31.959999999999997</v>
      </c>
      <c r="G44" s="27">
        <f>TRUNC((E44*F44),2)</f>
        <v>2109.36</v>
      </c>
      <c r="H44" s="3"/>
      <c r="I44" s="3"/>
      <c r="J44" s="3"/>
    </row>
    <row r="45" spans="1:10" ht="60" x14ac:dyDescent="0.25">
      <c r="A45" s="23" t="s">
        <v>107</v>
      </c>
      <c r="B45" s="24" t="s">
        <v>108</v>
      </c>
      <c r="C45" s="25" t="s">
        <v>109</v>
      </c>
      <c r="D45" s="24" t="s">
        <v>27</v>
      </c>
      <c r="E45" s="26">
        <v>44</v>
      </c>
      <c r="F45" s="26">
        <v>5.92</v>
      </c>
      <c r="G45" s="27">
        <f>TRUNC((E45*F45),2)</f>
        <v>260.48</v>
      </c>
      <c r="H45" s="3"/>
      <c r="I45" s="3"/>
      <c r="J45" s="3"/>
    </row>
    <row r="46" spans="1:10" ht="30.75" thickBot="1" x14ac:dyDescent="0.3">
      <c r="A46" s="23" t="s">
        <v>110</v>
      </c>
      <c r="B46" s="24" t="s">
        <v>111</v>
      </c>
      <c r="C46" s="25" t="s">
        <v>112</v>
      </c>
      <c r="D46" s="24" t="s">
        <v>17</v>
      </c>
      <c r="E46" s="26">
        <v>1</v>
      </c>
      <c r="F46" s="26">
        <v>1256.23</v>
      </c>
      <c r="G46" s="27">
        <f>TRUNC((E46*F46),2)</f>
        <v>1256.23</v>
      </c>
      <c r="H46" s="3"/>
      <c r="I46" s="3"/>
      <c r="J46" s="3"/>
    </row>
    <row r="47" spans="1:10" ht="15.75" thickBot="1" x14ac:dyDescent="0.3">
      <c r="A47" s="60"/>
      <c r="B47" s="61"/>
      <c r="C47" s="61"/>
      <c r="D47" s="61"/>
      <c r="E47" s="62"/>
      <c r="F47" s="40" t="s">
        <v>113</v>
      </c>
      <c r="G47" s="41">
        <f>(+G43+G44+G45+G46)</f>
        <v>3975.28</v>
      </c>
    </row>
    <row r="48" spans="1:10" x14ac:dyDescent="0.25">
      <c r="A48" s="17"/>
      <c r="B48" s="21"/>
      <c r="C48" s="22" t="s">
        <v>114</v>
      </c>
      <c r="D48" s="19"/>
      <c r="E48" s="18"/>
      <c r="F48" s="18"/>
      <c r="G48" s="20"/>
    </row>
    <row r="49" spans="1:10" ht="45" x14ac:dyDescent="0.25">
      <c r="A49" s="23" t="s">
        <v>115</v>
      </c>
      <c r="B49" s="24" t="s">
        <v>116</v>
      </c>
      <c r="C49" s="25" t="s">
        <v>117</v>
      </c>
      <c r="D49" s="24" t="s">
        <v>13</v>
      </c>
      <c r="E49" s="26">
        <v>44</v>
      </c>
      <c r="F49" s="26">
        <v>49.230000000000004</v>
      </c>
      <c r="G49" s="27">
        <f t="shared" ref="G49:G54" si="4">TRUNC((E49*F49),2)</f>
        <v>2166.12</v>
      </c>
      <c r="H49" s="3"/>
      <c r="I49" s="3"/>
      <c r="J49" s="3"/>
    </row>
    <row r="50" spans="1:10" ht="120" x14ac:dyDescent="0.25">
      <c r="A50" s="23" t="s">
        <v>118</v>
      </c>
      <c r="B50" s="24" t="s">
        <v>119</v>
      </c>
      <c r="C50" s="25" t="s">
        <v>120</v>
      </c>
      <c r="D50" s="24" t="s">
        <v>13</v>
      </c>
      <c r="E50" s="26">
        <v>22</v>
      </c>
      <c r="F50" s="26">
        <v>121.91000000000001</v>
      </c>
      <c r="G50" s="27">
        <f t="shared" si="4"/>
        <v>2682.02</v>
      </c>
      <c r="H50" s="3"/>
      <c r="I50" s="3"/>
      <c r="J50" s="3"/>
    </row>
    <row r="51" spans="1:10" ht="105" x14ac:dyDescent="0.25">
      <c r="A51" s="23" t="s">
        <v>121</v>
      </c>
      <c r="B51" s="24" t="s">
        <v>122</v>
      </c>
      <c r="C51" s="25" t="s">
        <v>123</v>
      </c>
      <c r="D51" s="24" t="s">
        <v>17</v>
      </c>
      <c r="E51" s="26">
        <v>1</v>
      </c>
      <c r="F51" s="26">
        <v>3436.59</v>
      </c>
      <c r="G51" s="27">
        <f t="shared" si="4"/>
        <v>3436.59</v>
      </c>
      <c r="H51" s="3"/>
      <c r="I51" s="3"/>
      <c r="J51" s="3"/>
    </row>
    <row r="52" spans="1:10" ht="90" x14ac:dyDescent="0.25">
      <c r="A52" s="23" t="s">
        <v>124</v>
      </c>
      <c r="B52" s="24" t="s">
        <v>125</v>
      </c>
      <c r="C52" s="25" t="s">
        <v>126</v>
      </c>
      <c r="D52" s="24" t="s">
        <v>17</v>
      </c>
      <c r="E52" s="26">
        <v>1</v>
      </c>
      <c r="F52" s="26">
        <v>331.4</v>
      </c>
      <c r="G52" s="27">
        <f t="shared" si="4"/>
        <v>331.4</v>
      </c>
      <c r="H52" s="3"/>
      <c r="I52" s="3"/>
      <c r="J52" s="3"/>
    </row>
    <row r="53" spans="1:10" ht="30" x14ac:dyDescent="0.25">
      <c r="A53" s="23" t="s">
        <v>127</v>
      </c>
      <c r="B53" s="24" t="s">
        <v>128</v>
      </c>
      <c r="C53" s="25" t="s">
        <v>129</v>
      </c>
      <c r="D53" s="24" t="s">
        <v>13</v>
      </c>
      <c r="E53" s="26">
        <v>41.2</v>
      </c>
      <c r="F53" s="26">
        <v>21.110000000000003</v>
      </c>
      <c r="G53" s="27">
        <f t="shared" si="4"/>
        <v>869.73</v>
      </c>
      <c r="H53" s="3"/>
      <c r="I53" s="3"/>
      <c r="J53" s="3"/>
    </row>
    <row r="54" spans="1:10" ht="30.75" thickBot="1" x14ac:dyDescent="0.3">
      <c r="A54" s="23" t="s">
        <v>130</v>
      </c>
      <c r="B54" s="24" t="s">
        <v>131</v>
      </c>
      <c r="C54" s="25" t="s">
        <v>132</v>
      </c>
      <c r="D54" s="24" t="s">
        <v>60</v>
      </c>
      <c r="E54" s="26">
        <v>17.600000000000001</v>
      </c>
      <c r="F54" s="26">
        <v>137.9</v>
      </c>
      <c r="G54" s="27">
        <f t="shared" si="4"/>
        <v>2427.04</v>
      </c>
      <c r="H54" s="3"/>
      <c r="I54" s="3"/>
      <c r="J54" s="3"/>
    </row>
    <row r="55" spans="1:10" ht="15.75" thickBot="1" x14ac:dyDescent="0.3">
      <c r="A55" s="60"/>
      <c r="B55" s="61"/>
      <c r="C55" s="61"/>
      <c r="D55" s="61"/>
      <c r="E55" s="62"/>
      <c r="F55" s="40" t="s">
        <v>133</v>
      </c>
      <c r="G55" s="41">
        <f>(+G49+G50+G51+G52+G53+G54)</f>
        <v>11912.899999999998</v>
      </c>
    </row>
    <row r="56" spans="1:10" x14ac:dyDescent="0.25">
      <c r="A56" s="17"/>
      <c r="B56" s="21"/>
      <c r="C56" s="22" t="s">
        <v>134</v>
      </c>
      <c r="D56" s="19"/>
      <c r="E56" s="18"/>
      <c r="F56" s="18"/>
      <c r="G56" s="20"/>
    </row>
    <row r="57" spans="1:10" ht="45.75" thickBot="1" x14ac:dyDescent="0.3">
      <c r="A57" s="23" t="s">
        <v>135</v>
      </c>
      <c r="B57" s="24" t="s">
        <v>136</v>
      </c>
      <c r="C57" s="25" t="s">
        <v>137</v>
      </c>
      <c r="D57" s="24" t="s">
        <v>27</v>
      </c>
      <c r="E57" s="26">
        <v>176</v>
      </c>
      <c r="F57" s="26">
        <v>16.04</v>
      </c>
      <c r="G57" s="27">
        <f>TRUNC((E57*F57),2)</f>
        <v>2823.04</v>
      </c>
      <c r="H57" s="3"/>
      <c r="I57" s="3"/>
      <c r="J57" s="3"/>
    </row>
    <row r="58" spans="1:10" ht="15.75" thickBot="1" x14ac:dyDescent="0.3">
      <c r="A58" s="60"/>
      <c r="B58" s="61"/>
      <c r="C58" s="61"/>
      <c r="D58" s="61"/>
      <c r="E58" s="62"/>
      <c r="F58" s="40" t="s">
        <v>138</v>
      </c>
      <c r="G58" s="41">
        <f>(+G57)</f>
        <v>2823.04</v>
      </c>
    </row>
    <row r="59" spans="1:10" x14ac:dyDescent="0.25">
      <c r="A59" s="17"/>
      <c r="B59" s="21"/>
      <c r="C59" s="22" t="s">
        <v>139</v>
      </c>
      <c r="D59" s="19"/>
      <c r="E59" s="18"/>
      <c r="F59" s="18"/>
      <c r="G59" s="20"/>
    </row>
    <row r="60" spans="1:10" ht="60" x14ac:dyDescent="0.25">
      <c r="A60" s="23" t="s">
        <v>140</v>
      </c>
      <c r="B60" s="24" t="s">
        <v>141</v>
      </c>
      <c r="C60" s="25" t="s">
        <v>142</v>
      </c>
      <c r="D60" s="24" t="s">
        <v>60</v>
      </c>
      <c r="E60" s="26">
        <v>4.1499999999999995</v>
      </c>
      <c r="F60" s="26">
        <v>491.63</v>
      </c>
      <c r="G60" s="27">
        <f t="shared" ref="G60:G67" si="5">TRUNC((E60*F60),2)</f>
        <v>2040.26</v>
      </c>
      <c r="H60" s="3"/>
      <c r="I60" s="3"/>
      <c r="J60" s="3"/>
    </row>
    <row r="61" spans="1:10" ht="60" x14ac:dyDescent="0.25">
      <c r="A61" s="23" t="s">
        <v>143</v>
      </c>
      <c r="B61" s="24" t="s">
        <v>144</v>
      </c>
      <c r="C61" s="25" t="s">
        <v>145</v>
      </c>
      <c r="D61" s="24" t="s">
        <v>60</v>
      </c>
      <c r="E61" s="26">
        <v>22.610000000000003</v>
      </c>
      <c r="F61" s="26">
        <v>528.32999999999993</v>
      </c>
      <c r="G61" s="27">
        <f t="shared" si="5"/>
        <v>11945.54</v>
      </c>
      <c r="H61" s="3"/>
      <c r="I61" s="3"/>
      <c r="J61" s="3"/>
    </row>
    <row r="62" spans="1:10" ht="60" x14ac:dyDescent="0.25">
      <c r="A62" s="23" t="s">
        <v>146</v>
      </c>
      <c r="B62" s="24" t="s">
        <v>147</v>
      </c>
      <c r="C62" s="25" t="s">
        <v>148</v>
      </c>
      <c r="D62" s="24" t="s">
        <v>27</v>
      </c>
      <c r="E62" s="26">
        <v>316.54000000000002</v>
      </c>
      <c r="F62" s="26">
        <v>33.790000000000006</v>
      </c>
      <c r="G62" s="27">
        <f t="shared" si="5"/>
        <v>10695.88</v>
      </c>
      <c r="H62" s="3"/>
      <c r="I62" s="3"/>
      <c r="J62" s="3"/>
    </row>
    <row r="63" spans="1:10" ht="45" x14ac:dyDescent="0.25">
      <c r="A63" s="23" t="s">
        <v>149</v>
      </c>
      <c r="B63" s="24" t="s">
        <v>150</v>
      </c>
      <c r="C63" s="25" t="s">
        <v>151</v>
      </c>
      <c r="D63" s="24" t="s">
        <v>27</v>
      </c>
      <c r="E63" s="26">
        <v>316.54000000000002</v>
      </c>
      <c r="F63" s="26">
        <v>35.909999999999997</v>
      </c>
      <c r="G63" s="27">
        <f t="shared" si="5"/>
        <v>11366.95</v>
      </c>
      <c r="H63" s="3"/>
      <c r="I63" s="3"/>
      <c r="J63" s="3"/>
    </row>
    <row r="64" spans="1:10" ht="90" x14ac:dyDescent="0.25">
      <c r="A64" s="23" t="s">
        <v>152</v>
      </c>
      <c r="B64" s="24" t="s">
        <v>153</v>
      </c>
      <c r="C64" s="25" t="s">
        <v>154</v>
      </c>
      <c r="D64" s="24" t="s">
        <v>155</v>
      </c>
      <c r="E64" s="26">
        <v>361.76</v>
      </c>
      <c r="F64" s="26">
        <v>9.25</v>
      </c>
      <c r="G64" s="27">
        <f t="shared" si="5"/>
        <v>3346.28</v>
      </c>
      <c r="H64" s="3"/>
      <c r="I64" s="3"/>
      <c r="J64" s="3"/>
    </row>
    <row r="65" spans="1:10" ht="75" x14ac:dyDescent="0.25">
      <c r="A65" s="23" t="s">
        <v>156</v>
      </c>
      <c r="B65" s="24" t="s">
        <v>157</v>
      </c>
      <c r="C65" s="25" t="s">
        <v>158</v>
      </c>
      <c r="D65" s="24" t="s">
        <v>155</v>
      </c>
      <c r="E65" s="26">
        <v>1447.04</v>
      </c>
      <c r="F65" s="26">
        <v>8.67</v>
      </c>
      <c r="G65" s="27">
        <f t="shared" si="5"/>
        <v>12545.83</v>
      </c>
      <c r="H65" s="3"/>
      <c r="I65" s="3"/>
      <c r="J65" s="3"/>
    </row>
    <row r="66" spans="1:10" ht="45" x14ac:dyDescent="0.25">
      <c r="A66" s="23" t="s">
        <v>159</v>
      </c>
      <c r="B66" s="24" t="s">
        <v>160</v>
      </c>
      <c r="C66" s="25" t="s">
        <v>161</v>
      </c>
      <c r="D66" s="24" t="s">
        <v>155</v>
      </c>
      <c r="E66" s="26">
        <v>361.76</v>
      </c>
      <c r="F66" s="26">
        <v>4.46</v>
      </c>
      <c r="G66" s="27">
        <f t="shared" si="5"/>
        <v>1613.44</v>
      </c>
      <c r="H66" s="3"/>
      <c r="I66" s="3"/>
      <c r="J66" s="3"/>
    </row>
    <row r="67" spans="1:10" ht="45.75" thickBot="1" x14ac:dyDescent="0.3">
      <c r="A67" s="23" t="s">
        <v>162</v>
      </c>
      <c r="B67" s="24" t="s">
        <v>163</v>
      </c>
      <c r="C67" s="25" t="s">
        <v>164</v>
      </c>
      <c r="D67" s="24" t="s">
        <v>155</v>
      </c>
      <c r="E67" s="26">
        <v>1447.04</v>
      </c>
      <c r="F67" s="26">
        <v>4.26</v>
      </c>
      <c r="G67" s="27">
        <f t="shared" si="5"/>
        <v>6164.39</v>
      </c>
      <c r="H67" s="3"/>
      <c r="I67" s="3"/>
      <c r="J67" s="3"/>
    </row>
    <row r="68" spans="1:10" ht="15.75" thickBot="1" x14ac:dyDescent="0.3">
      <c r="A68" s="60"/>
      <c r="B68" s="61"/>
      <c r="C68" s="61"/>
      <c r="D68" s="61"/>
      <c r="E68" s="62"/>
      <c r="F68" s="40" t="s">
        <v>165</v>
      </c>
      <c r="G68" s="41">
        <f>(+G60+G61+G62+G63+G64+G65+G66+G67)</f>
        <v>59718.570000000007</v>
      </c>
    </row>
    <row r="69" spans="1:10" ht="30" x14ac:dyDescent="0.25">
      <c r="A69" s="17"/>
      <c r="B69" s="21"/>
      <c r="C69" s="22" t="s">
        <v>166</v>
      </c>
      <c r="D69" s="19"/>
      <c r="E69" s="18"/>
      <c r="F69" s="18"/>
      <c r="G69" s="20"/>
    </row>
    <row r="70" spans="1:10" ht="90.75" thickBot="1" x14ac:dyDescent="0.3">
      <c r="A70" s="23" t="s">
        <v>167</v>
      </c>
      <c r="B70" s="24" t="s">
        <v>168</v>
      </c>
      <c r="C70" s="25" t="s">
        <v>169</v>
      </c>
      <c r="D70" s="24" t="s">
        <v>13</v>
      </c>
      <c r="E70" s="26">
        <v>10</v>
      </c>
      <c r="F70" s="26">
        <v>425.82</v>
      </c>
      <c r="G70" s="27">
        <f>TRUNC((E70*F70),2)</f>
        <v>4258.2</v>
      </c>
      <c r="H70" s="3"/>
      <c r="I70" s="3"/>
      <c r="J70" s="3"/>
    </row>
    <row r="71" spans="1:10" ht="15.75" thickBot="1" x14ac:dyDescent="0.3">
      <c r="A71" s="60"/>
      <c r="B71" s="61"/>
      <c r="C71" s="61"/>
      <c r="D71" s="61"/>
      <c r="E71" s="62"/>
      <c r="F71" s="40" t="s">
        <v>170</v>
      </c>
      <c r="G71" s="41">
        <f>(+G70)</f>
        <v>4258.2</v>
      </c>
    </row>
    <row r="72" spans="1:10" x14ac:dyDescent="0.25">
      <c r="A72" s="17"/>
      <c r="B72" s="21"/>
      <c r="C72" s="22" t="s">
        <v>171</v>
      </c>
      <c r="D72" s="19"/>
      <c r="E72" s="18"/>
      <c r="F72" s="18"/>
      <c r="G72" s="20"/>
    </row>
    <row r="73" spans="1:10" ht="75.75" thickBot="1" x14ac:dyDescent="0.3">
      <c r="A73" s="23" t="s">
        <v>172</v>
      </c>
      <c r="B73" s="24" t="s">
        <v>173</v>
      </c>
      <c r="C73" s="25" t="s">
        <v>174</v>
      </c>
      <c r="D73" s="24" t="s">
        <v>27</v>
      </c>
      <c r="E73" s="26">
        <v>2.64</v>
      </c>
      <c r="F73" s="26">
        <v>18.850000000000001</v>
      </c>
      <c r="G73" s="27">
        <f>TRUNC((E73*F73),2)</f>
        <v>49.76</v>
      </c>
      <c r="H73" s="3"/>
      <c r="I73" s="3"/>
      <c r="J73" s="3"/>
    </row>
    <row r="74" spans="1:10" ht="15.75" thickBot="1" x14ac:dyDescent="0.3">
      <c r="A74" s="60"/>
      <c r="B74" s="61"/>
      <c r="C74" s="61"/>
      <c r="D74" s="61"/>
      <c r="E74" s="62"/>
      <c r="F74" s="40" t="s">
        <v>175</v>
      </c>
      <c r="G74" s="41">
        <f>(+G73)</f>
        <v>49.76</v>
      </c>
    </row>
    <row r="75" spans="1:10" x14ac:dyDescent="0.25">
      <c r="A75" s="17"/>
      <c r="B75" s="21"/>
      <c r="C75" s="22" t="s">
        <v>176</v>
      </c>
      <c r="D75" s="19"/>
      <c r="E75" s="18"/>
      <c r="F75" s="18"/>
      <c r="G75" s="20"/>
    </row>
    <row r="76" spans="1:10" ht="60.75" thickBot="1" x14ac:dyDescent="0.3">
      <c r="A76" s="23" t="s">
        <v>177</v>
      </c>
      <c r="B76" s="24" t="s">
        <v>178</v>
      </c>
      <c r="C76" s="25" t="s">
        <v>179</v>
      </c>
      <c r="D76" s="24" t="s">
        <v>180</v>
      </c>
      <c r="E76" s="26">
        <v>220</v>
      </c>
      <c r="F76" s="26">
        <v>137.31</v>
      </c>
      <c r="G76" s="27">
        <f>TRUNC((E76*F76),2)</f>
        <v>30208.2</v>
      </c>
      <c r="H76" s="3"/>
      <c r="I76" s="3"/>
      <c r="J76" s="3"/>
    </row>
    <row r="77" spans="1:10" ht="15.75" thickBot="1" x14ac:dyDescent="0.3">
      <c r="A77" s="60"/>
      <c r="B77" s="61"/>
      <c r="C77" s="61"/>
      <c r="D77" s="61"/>
      <c r="E77" s="62"/>
      <c r="F77" s="40" t="s">
        <v>181</v>
      </c>
      <c r="G77" s="41">
        <f>(+G76)</f>
        <v>30208.2</v>
      </c>
    </row>
    <row r="78" spans="1:10" x14ac:dyDescent="0.25">
      <c r="A78" s="17"/>
      <c r="B78" s="21"/>
      <c r="C78" s="22" t="s">
        <v>182</v>
      </c>
      <c r="D78" s="19"/>
      <c r="E78" s="18"/>
      <c r="F78" s="18"/>
      <c r="G78" s="20"/>
    </row>
    <row r="79" spans="1:10" ht="30.75" thickBot="1" x14ac:dyDescent="0.3">
      <c r="A79" s="23" t="s">
        <v>183</v>
      </c>
      <c r="B79" s="24" t="s">
        <v>184</v>
      </c>
      <c r="C79" s="25" t="s">
        <v>185</v>
      </c>
      <c r="D79" s="24" t="s">
        <v>60</v>
      </c>
      <c r="E79" s="26">
        <v>99</v>
      </c>
      <c r="F79" s="26">
        <v>196.03</v>
      </c>
      <c r="G79" s="27">
        <f>TRUNC((E79*F79),2)</f>
        <v>19406.97</v>
      </c>
      <c r="H79" s="3"/>
      <c r="I79" s="3"/>
      <c r="J79" s="3"/>
    </row>
    <row r="80" spans="1:10" ht="15.75" thickBot="1" x14ac:dyDescent="0.3">
      <c r="A80" s="60"/>
      <c r="B80" s="61"/>
      <c r="C80" s="61" t="s">
        <v>186</v>
      </c>
      <c r="D80" s="61"/>
      <c r="E80" s="62"/>
      <c r="F80" s="40" t="s">
        <v>187</v>
      </c>
      <c r="G80" s="41">
        <f>(+G79)</f>
        <v>19406.97</v>
      </c>
    </row>
    <row r="81" spans="1:7" ht="8.25" customHeight="1" thickBot="1" x14ac:dyDescent="0.3">
      <c r="A81" s="74"/>
      <c r="B81" s="75"/>
      <c r="C81" s="12"/>
      <c r="D81" s="14"/>
      <c r="E81" s="13"/>
      <c r="F81" s="13"/>
      <c r="G81" s="15"/>
    </row>
    <row r="82" spans="1:7" ht="15.75" thickBot="1" x14ac:dyDescent="0.3">
      <c r="A82" s="76"/>
      <c r="B82" s="77"/>
      <c r="C82" s="72" t="s">
        <v>188</v>
      </c>
      <c r="D82" s="73"/>
      <c r="E82" s="73"/>
      <c r="F82" s="73"/>
      <c r="G82" s="42">
        <f>(+G9+G10+G11+G12+G13+G14+G15+G16+G19+G20+G21+G22+G23+G24+G27+G28+G29+G30+G31+G34+G35+G36+G37+G38+G39+G40+G43+G44+G45+G46+G49+G50+G51+G52+G53+G54+G57+G60+G61+G62+G63+G64+G65+G66+G67+G70+G73+G76+G79)</f>
        <v>165947.91000000003</v>
      </c>
    </row>
    <row r="83" spans="1:7" ht="8.25" customHeight="1" thickBot="1" x14ac:dyDescent="0.3">
      <c r="A83" s="76"/>
      <c r="B83" s="77"/>
      <c r="C83" s="17"/>
      <c r="D83" s="19"/>
      <c r="E83" s="18"/>
      <c r="F83" s="18"/>
      <c r="G83" s="20"/>
    </row>
    <row r="84" spans="1:7" ht="15.75" thickBot="1" x14ac:dyDescent="0.3">
      <c r="A84" s="76"/>
      <c r="B84" s="77"/>
      <c r="C84" s="72" t="s">
        <v>202</v>
      </c>
      <c r="D84" s="73"/>
      <c r="E84" s="73"/>
      <c r="F84" s="73"/>
      <c r="G84" s="42">
        <f>TRUNC((G82*0.1985),2)</f>
        <v>32940.660000000003</v>
      </c>
    </row>
    <row r="85" spans="1:7" ht="8.25" customHeight="1" thickBot="1" x14ac:dyDescent="0.3">
      <c r="A85" s="76"/>
      <c r="B85" s="77"/>
      <c r="C85" s="17"/>
      <c r="D85" s="19"/>
      <c r="E85" s="18"/>
      <c r="F85" s="18"/>
      <c r="G85" s="20"/>
    </row>
    <row r="86" spans="1:7" ht="15.75" thickBot="1" x14ac:dyDescent="0.3">
      <c r="A86" s="78"/>
      <c r="B86" s="79"/>
      <c r="C86" s="72" t="s">
        <v>189</v>
      </c>
      <c r="D86" s="73"/>
      <c r="E86" s="73"/>
      <c r="F86" s="73"/>
      <c r="G86" s="42">
        <f>(G82+G84)</f>
        <v>198888.57000000004</v>
      </c>
    </row>
    <row r="88" spans="1:7" x14ac:dyDescent="0.25">
      <c r="C88" s="4"/>
    </row>
    <row r="89" spans="1:7" x14ac:dyDescent="0.25">
      <c r="C89" s="5"/>
      <c r="E89" s="5"/>
      <c r="F89" s="5"/>
    </row>
    <row r="90" spans="1:7" x14ac:dyDescent="0.25">
      <c r="C90" s="6"/>
      <c r="E90" s="7"/>
      <c r="F90" s="7"/>
    </row>
    <row r="91" spans="1:7" x14ac:dyDescent="0.25">
      <c r="C91" s="8"/>
      <c r="E91" s="7"/>
      <c r="F91" s="9"/>
    </row>
    <row r="92" spans="1:7" x14ac:dyDescent="0.25">
      <c r="C92" s="8"/>
      <c r="E92" s="7"/>
      <c r="F92" s="9"/>
    </row>
    <row r="93" spans="1:7" x14ac:dyDescent="0.25">
      <c r="C93" s="8"/>
      <c r="E93" s="7"/>
      <c r="F93" s="9"/>
    </row>
    <row r="94" spans="1:7" x14ac:dyDescent="0.25">
      <c r="C94" s="8"/>
      <c r="E94" s="7"/>
      <c r="F94" s="9"/>
    </row>
    <row r="95" spans="1:7" x14ac:dyDescent="0.25">
      <c r="C95" s="8"/>
      <c r="E95" s="7"/>
      <c r="F95" s="9"/>
    </row>
    <row r="96" spans="1:7" x14ac:dyDescent="0.25">
      <c r="C96" s="8"/>
      <c r="E96" s="7"/>
      <c r="F96" s="9"/>
    </row>
    <row r="97" spans="3:6" x14ac:dyDescent="0.25">
      <c r="C97" s="8"/>
      <c r="E97" s="7"/>
      <c r="F97" s="9"/>
    </row>
    <row r="98" spans="3:6" x14ac:dyDescent="0.25">
      <c r="C98" s="8"/>
      <c r="E98" s="7"/>
      <c r="F98" s="9"/>
    </row>
    <row r="99" spans="3:6" x14ac:dyDescent="0.25">
      <c r="C99" s="8"/>
      <c r="E99" s="7"/>
      <c r="F99" s="9"/>
    </row>
    <row r="100" spans="3:6" x14ac:dyDescent="0.25">
      <c r="C100" s="8"/>
      <c r="E100" s="7"/>
      <c r="F100" s="9"/>
    </row>
    <row r="101" spans="3:6" x14ac:dyDescent="0.25">
      <c r="C101" s="8"/>
      <c r="E101" s="7"/>
      <c r="F101" s="9"/>
    </row>
    <row r="102" spans="3:6" x14ac:dyDescent="0.25">
      <c r="C102" s="8"/>
      <c r="E102" s="7"/>
      <c r="F102" s="9"/>
    </row>
    <row r="103" spans="3:6" x14ac:dyDescent="0.25">
      <c r="C103" s="10"/>
      <c r="E103" s="11"/>
    </row>
  </sheetData>
  <mergeCells count="23">
    <mergeCell ref="C82:F82"/>
    <mergeCell ref="C84:F84"/>
    <mergeCell ref="C86:F86"/>
    <mergeCell ref="A81:B86"/>
    <mergeCell ref="A68:E68"/>
    <mergeCell ref="A71:E71"/>
    <mergeCell ref="A74:E74"/>
    <mergeCell ref="A77:E77"/>
    <mergeCell ref="A80:E80"/>
    <mergeCell ref="F2:G2"/>
    <mergeCell ref="E3:G5"/>
    <mergeCell ref="A58:E58"/>
    <mergeCell ref="A41:E41"/>
    <mergeCell ref="D2:D5"/>
    <mergeCell ref="A2:B2"/>
    <mergeCell ref="A3:B3"/>
    <mergeCell ref="A4:B4"/>
    <mergeCell ref="A5:B5"/>
    <mergeCell ref="A17:E17"/>
    <mergeCell ref="A25:E25"/>
    <mergeCell ref="A32:E32"/>
    <mergeCell ref="A47:E47"/>
    <mergeCell ref="A55:E55"/>
  </mergeCells>
  <printOptions horizontalCentered="1"/>
  <pageMargins left="0.39370078740157483" right="0.39370078740157483" top="0.39370078740157483" bottom="0.59055118110236227" header="0" footer="0.19685039370078741"/>
  <pageSetup paperSize="9" scale="65" orientation="portrait" r:id="rId1"/>
  <headerFooter>
    <oddFooter>Página &amp;P de &amp;N</oddFooter>
  </headerFooter>
  <rowBreaks count="1" manualBreakCount="1">
    <brk id="32" max="6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StaticMetafile" shapeId="1025" r:id="rId5">
          <objectPr defaultSize="0" autoPict="0" r:id="rId6">
            <anchor moveWithCells="1">
              <from>
                <xdr:col>4</xdr:col>
                <xdr:colOff>200025</xdr:colOff>
                <xdr:row>2</xdr:row>
                <xdr:rowOff>38100</xdr:rowOff>
              </from>
              <to>
                <xdr:col>4</xdr:col>
                <xdr:colOff>914400</xdr:colOff>
                <xdr:row>4</xdr:row>
                <xdr:rowOff>352425</xdr:rowOff>
              </to>
            </anchor>
          </objectPr>
        </oleObject>
      </mc:Choice>
      <mc:Fallback>
        <oleObject progId="StaticMetafile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ORÇ.- CEI PROF  GRAÇA COSTA</vt:lpstr>
      <vt:lpstr>'ORÇ.- CEI PROF  GRAÇA COSTA'!Area_de_impressao</vt:lpstr>
      <vt:lpstr>'ORÇ.- CEI PROF  GRAÇA COSTA'!Titulos_de_impressao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CONTENÇÃO E DRENAGEM</dc:title>
  <dc:creator>Luís Carlos Dias de Oliveira</dc:creator>
  <cp:lastModifiedBy>Raquel Oliveira do Alto Schneider Coelho</cp:lastModifiedBy>
  <cp:lastPrinted>2021-11-10T19:40:34Z</cp:lastPrinted>
  <dcterms:created xsi:type="dcterms:W3CDTF">2021-11-10T14:39:45Z</dcterms:created>
  <dcterms:modified xsi:type="dcterms:W3CDTF">2022-06-02T15:18:42Z</dcterms:modified>
</cp:coreProperties>
</file>