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G:\DILIC 2024  e  2025  sem rede\anexos das CEs\Anexos CE 16-25 - PLHIS\"/>
    </mc:Choice>
  </mc:AlternateContent>
  <xr:revisionPtr revIDLastSave="0" documentId="8_{D5617193-A2F2-4D76-92FE-3AC179FB838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sonerada" sheetId="3" r:id="rId1"/>
  </sheets>
  <definedNames>
    <definedName name="_xlnm.Print_Area" localSheetId="0">Desonerada!$A$1:$H$32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3" l="1"/>
  <c r="G15" i="3"/>
  <c r="G23" i="3"/>
  <c r="G24" i="3"/>
  <c r="G25" i="3"/>
  <c r="G22" i="3"/>
  <c r="G21" i="3"/>
  <c r="G20" i="3"/>
  <c r="G19" i="3"/>
  <c r="G18" i="3"/>
  <c r="G14" i="3"/>
  <c r="G13" i="3"/>
  <c r="G12" i="3"/>
  <c r="G11" i="3"/>
  <c r="G10" i="3"/>
  <c r="G16" i="3" l="1"/>
  <c r="G26" i="3"/>
  <c r="G29" i="3"/>
  <c r="G30" i="3" l="1"/>
  <c r="G31" i="3" l="1"/>
  <c r="G32" i="3" s="1"/>
</calcChain>
</file>

<file path=xl/sharedStrings.xml><?xml version="1.0" encoding="utf-8"?>
<sst xmlns="http://schemas.openxmlformats.org/spreadsheetml/2006/main" count="83" uniqueCount="58">
  <si>
    <t xml:space="preserve">ITEM </t>
  </si>
  <si>
    <t>CÓDIGO</t>
  </si>
  <si>
    <t>DESCRIÇÃO</t>
  </si>
  <si>
    <t>UNIDADE</t>
  </si>
  <si>
    <t>QUANTIDADE</t>
  </si>
  <si>
    <t>CUSTO UNITÁRIO</t>
  </si>
  <si>
    <t>H</t>
  </si>
  <si>
    <t>1.</t>
  </si>
  <si>
    <t>PREFEITURA MUNICIPAL DE PETRÓPOLIS</t>
  </si>
  <si>
    <t>OBJETO DO CONTRATO</t>
  </si>
  <si>
    <t>1.1</t>
  </si>
  <si>
    <t>Mão de obra de engenheiro ou arquiteto, coordenador geral de projetos ou supervisor, inclusive encargos sociais</t>
  </si>
  <si>
    <t>1.2</t>
  </si>
  <si>
    <t>Mão de obra de arquiteto junior, inclusive encargos sociais</t>
  </si>
  <si>
    <t>1.3</t>
  </si>
  <si>
    <t>Consulta (CFESS)</t>
  </si>
  <si>
    <t xml:space="preserve">Mão de obra de sociologo/assistente social, inclusive encargos sociais </t>
  </si>
  <si>
    <t>1.4</t>
  </si>
  <si>
    <t>Mão de obra de auxiliar técnico, inclusive encargos sociais</t>
  </si>
  <si>
    <t>1.5</t>
  </si>
  <si>
    <t>Mão de obra de estagiários, inclusive encargos sociais</t>
  </si>
  <si>
    <t>Relatório final de obras ou serviços de engenharia, incl.desenhos tamanho a-1, autocad, registro fotográfico, planilha orçamentária e descrição do escopo dos serviços realizados, conf.recomendações e especificações do órgão contratante. O relatório deverá ser apresentado em 2 vias. O item deverá ser medido pelo número de pranchas originais que compõe o relatório</t>
  </si>
  <si>
    <t>Unid.</t>
  </si>
  <si>
    <t>Planilha Orçamentária -  Plano Local de Interesse Social - PLHIS Petrópolis</t>
  </si>
  <si>
    <t>PLHIS - Petrópolis - RJ</t>
  </si>
  <si>
    <t xml:space="preserve">OBJETO DO TRABALHO </t>
  </si>
  <si>
    <t xml:space="preserve">20016 INSUMO EMOP (01.050.0713-A)       </t>
  </si>
  <si>
    <t>20017 INSUMO EMOP (01.050.0714-A)</t>
  </si>
  <si>
    <t>20033 INSUMO EMOP (05.105.0125-A)</t>
  </si>
  <si>
    <t>20074 INSUMO EMOP (05.105.0124-A)</t>
  </si>
  <si>
    <t>REUNIÃO NAS COMUNIDADES</t>
  </si>
  <si>
    <t>COTAÇÃO INTERNET</t>
  </si>
  <si>
    <t>COTAÇÃO (SITE CFESS)</t>
  </si>
  <si>
    <t xml:space="preserve">MES       </t>
  </si>
  <si>
    <t>EQUIPE TÉCNICA</t>
  </si>
  <si>
    <t>01.050.0736-A</t>
  </si>
  <si>
    <t xml:space="preserve">RELATÓRIO FINAL </t>
  </si>
  <si>
    <t>3.1</t>
  </si>
  <si>
    <t>Total</t>
  </si>
  <si>
    <t>Total geral</t>
  </si>
  <si>
    <t>1.6</t>
  </si>
  <si>
    <t>2.1</t>
  </si>
  <si>
    <t>2.3</t>
  </si>
  <si>
    <t>2.7</t>
  </si>
  <si>
    <t>2.2</t>
  </si>
  <si>
    <t>2.4</t>
  </si>
  <si>
    <t>2.5</t>
  </si>
  <si>
    <t>2.6</t>
  </si>
  <si>
    <t>2.8</t>
  </si>
  <si>
    <t>PREÇO TOTAL(R$)</t>
  </si>
  <si>
    <t>SECRETARIA DE ASSISTÊNCIA SOCIAL HABITAÇÃO E REGULARIZAÇÃO FUNDIÁRIA</t>
  </si>
  <si>
    <t>Mão de obra de advogado, para serviços de consultoria de engenharia e arquitetura, inclusive encargos</t>
  </si>
  <si>
    <t>Coordenador - assistente social (honorários conforme CFESS para profisionais graduados)</t>
  </si>
  <si>
    <t>Impressão de formulários (A4 papel sulfite)</t>
  </si>
  <si>
    <t>Panfleto informativo (A5, Colorido, Papel Couche 150G)</t>
  </si>
  <si>
    <t>DATA BASE IO 04/2025</t>
  </si>
  <si>
    <t>01.050.0300-A</t>
  </si>
  <si>
    <t xml:space="preserve">BDI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</si>
</sst>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MS Sans Serif"/>
      <family val="2"/>
    </font>
    <font>
      <sz val="12"/>
      <name val="Calibri"/>
      <family val="2"/>
      <scheme val="minor"/>
    </font>
    <font>
      <sz val="12"/>
      <name val="Calibri"/>
      <family val="2"/>
    </font>
    <font>
      <sz val="12"/>
      <color theme="1"/>
      <name val="Calibri"/>
      <family val="2"/>
    </font>
    <font>
      <b/>
      <sz val="12"/>
      <name val="Calibri"/>
      <family val="2"/>
      <scheme val="minor"/>
    </font>
    <font>
      <sz val="12"/>
      <color rgb="FF7030A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1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4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wrapText="1"/>
    </xf>
    <xf numFmtId="4" fontId="0" fillId="0" borderId="0" xfId="0" applyNumberFormat="1" applyAlignment="1">
      <alignment horizontal="center"/>
    </xf>
    <xf numFmtId="44" fontId="0" fillId="0" borderId="0" xfId="0" applyNumberFormat="1"/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/>
    <xf numFmtId="0" fontId="4" fillId="2" borderId="3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18" xfId="0" applyFont="1" applyFill="1" applyBorder="1" applyAlignment="1">
      <alignment horizontal="left"/>
    </xf>
    <xf numFmtId="17" fontId="3" fillId="5" borderId="19" xfId="0" applyNumberFormat="1" applyFont="1" applyFill="1" applyBorder="1" applyAlignment="1">
      <alignment horizontal="left"/>
    </xf>
    <xf numFmtId="0" fontId="3" fillId="5" borderId="16" xfId="0" applyFont="1" applyFill="1" applyBorder="1" applyAlignment="1">
      <alignment horizontal="center"/>
    </xf>
    <xf numFmtId="0" fontId="3" fillId="5" borderId="20" xfId="0" applyFont="1" applyFill="1" applyBorder="1"/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4" fontId="3" fillId="0" borderId="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44" fontId="3" fillId="0" borderId="6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left" vertical="center" wrapText="1"/>
    </xf>
    <xf numFmtId="0" fontId="3" fillId="0" borderId="21" xfId="0" applyFont="1" applyBorder="1" applyAlignment="1">
      <alignment horizontal="center" vertical="center"/>
    </xf>
    <xf numFmtId="44" fontId="3" fillId="0" borderId="2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9" fillId="3" borderId="18" xfId="0" quotePrefix="1" applyFont="1" applyFill="1" applyBorder="1" applyAlignment="1">
      <alignment horizontal="center" wrapText="1"/>
    </xf>
    <xf numFmtId="0" fontId="3" fillId="3" borderId="14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44" fontId="3" fillId="0" borderId="1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4" fontId="3" fillId="4" borderId="10" xfId="0" applyNumberFormat="1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1" xfId="0" applyFont="1" applyBorder="1"/>
    <xf numFmtId="0" fontId="3" fillId="0" borderId="23" xfId="0" applyFont="1" applyBorder="1"/>
    <xf numFmtId="0" fontId="3" fillId="0" borderId="21" xfId="0" applyFont="1" applyBorder="1"/>
    <xf numFmtId="0" fontId="3" fillId="0" borderId="23" xfId="0" applyFont="1" applyBorder="1" applyAlignment="1">
      <alignment horizontal="center" vertical="center"/>
    </xf>
    <xf numFmtId="44" fontId="3" fillId="0" borderId="0" xfId="0" applyNumberFormat="1" applyFont="1"/>
    <xf numFmtId="0" fontId="5" fillId="3" borderId="13" xfId="0" applyFont="1" applyFill="1" applyBorder="1" applyAlignment="1">
      <alignment horizontal="center" vertical="center"/>
    </xf>
    <xf numFmtId="0" fontId="4" fillId="2" borderId="27" xfId="0" applyFont="1" applyFill="1" applyBorder="1"/>
    <xf numFmtId="0" fontId="4" fillId="2" borderId="27" xfId="0" applyFont="1" applyFill="1" applyBorder="1" applyAlignment="1">
      <alignment horizontal="left"/>
    </xf>
    <xf numFmtId="0" fontId="4" fillId="2" borderId="28" xfId="0" applyFont="1" applyFill="1" applyBorder="1" applyAlignment="1">
      <alignment horizontal="left"/>
    </xf>
    <xf numFmtId="0" fontId="4" fillId="6" borderId="4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5" borderId="26" xfId="0" applyFont="1" applyFill="1" applyBorder="1" applyAlignment="1">
      <alignment horizontal="left"/>
    </xf>
    <xf numFmtId="0" fontId="3" fillId="5" borderId="30" xfId="0" applyFont="1" applyFill="1" applyBorder="1" applyAlignment="1">
      <alignment horizontal="left"/>
    </xf>
    <xf numFmtId="0" fontId="3" fillId="5" borderId="31" xfId="0" applyFont="1" applyFill="1" applyBorder="1" applyAlignment="1">
      <alignment horizontal="left"/>
    </xf>
    <xf numFmtId="0" fontId="4" fillId="6" borderId="6" xfId="0" applyFont="1" applyFill="1" applyBorder="1" applyAlignment="1">
      <alignment horizontal="left"/>
    </xf>
    <xf numFmtId="0" fontId="3" fillId="5" borderId="7" xfId="0" applyFont="1" applyFill="1" applyBorder="1"/>
    <xf numFmtId="9" fontId="3" fillId="5" borderId="7" xfId="0" applyNumberFormat="1" applyFont="1" applyFill="1" applyBorder="1" applyAlignment="1">
      <alignment horizontal="left"/>
    </xf>
    <xf numFmtId="44" fontId="3" fillId="6" borderId="24" xfId="1" applyFont="1" applyFill="1" applyBorder="1"/>
    <xf numFmtId="0" fontId="4" fillId="0" borderId="25" xfId="0" applyFont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left" vertical="top" wrapText="1"/>
    </xf>
    <xf numFmtId="44" fontId="8" fillId="0" borderId="1" xfId="1" applyFont="1" applyBorder="1" applyAlignment="1">
      <alignment horizontal="center" vertical="center"/>
    </xf>
    <xf numFmtId="44" fontId="7" fillId="0" borderId="1" xfId="1" applyFont="1" applyBorder="1" applyAlignment="1">
      <alignment horizontal="center" vertical="center"/>
    </xf>
    <xf numFmtId="49" fontId="3" fillId="0" borderId="1" xfId="2" applyNumberFormat="1" applyFont="1" applyBorder="1" applyAlignment="1">
      <alignment horizontal="left" vertical="top"/>
    </xf>
    <xf numFmtId="0" fontId="10" fillId="0" borderId="1" xfId="0" applyFont="1" applyBorder="1" applyAlignment="1">
      <alignment horizontal="center" vertical="center"/>
    </xf>
    <xf numFmtId="49" fontId="6" fillId="0" borderId="1" xfId="2" applyNumberFormat="1" applyFont="1" applyBorder="1" applyAlignment="1">
      <alignment horizontal="left" vertical="top" wrapText="1"/>
    </xf>
    <xf numFmtId="49" fontId="3" fillId="0" borderId="21" xfId="0" applyNumberFormat="1" applyFont="1" applyBorder="1" applyAlignment="1">
      <alignment horizontal="left" vertical="center"/>
    </xf>
    <xf numFmtId="49" fontId="3" fillId="0" borderId="21" xfId="0" applyNumberFormat="1" applyFont="1" applyBorder="1" applyAlignment="1">
      <alignment horizontal="right" vertical="center"/>
    </xf>
    <xf numFmtId="44" fontId="3" fillId="0" borderId="21" xfId="1" applyFont="1" applyBorder="1" applyAlignment="1">
      <alignment horizontal="center" vertical="center"/>
    </xf>
    <xf numFmtId="44" fontId="3" fillId="4" borderId="22" xfId="0" applyNumberFormat="1" applyFont="1" applyFill="1" applyBorder="1" applyAlignment="1">
      <alignment horizontal="center" vertical="center"/>
    </xf>
    <xf numFmtId="0" fontId="5" fillId="3" borderId="9" xfId="0" applyFont="1" applyFill="1" applyBorder="1"/>
    <xf numFmtId="0" fontId="9" fillId="3" borderId="15" xfId="0" quotePrefix="1" applyFont="1" applyFill="1" applyBorder="1" applyAlignment="1">
      <alignment horizontal="center" wrapText="1"/>
    </xf>
    <xf numFmtId="0" fontId="3" fillId="3" borderId="15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49" fontId="3" fillId="0" borderId="3" xfId="2" applyNumberFormat="1" applyFont="1" applyBorder="1" applyAlignment="1">
      <alignment horizontal="left" vertical="top" wrapText="1"/>
    </xf>
    <xf numFmtId="0" fontId="6" fillId="0" borderId="3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3" fillId="0" borderId="17" xfId="2" applyNumberFormat="1" applyFont="1" applyBorder="1" applyAlignment="1">
      <alignment horizontal="center" vertical="center"/>
    </xf>
    <xf numFmtId="0" fontId="6" fillId="0" borderId="17" xfId="0" quotePrefix="1" applyFont="1" applyBorder="1" applyAlignment="1">
      <alignment horizontal="left" vertical="center" wrapText="1"/>
    </xf>
    <xf numFmtId="0" fontId="7" fillId="0" borderId="17" xfId="0" applyFont="1" applyBorder="1" applyAlignment="1">
      <alignment horizontal="center" vertical="center"/>
    </xf>
    <xf numFmtId="44" fontId="7" fillId="0" borderId="17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44" fontId="3" fillId="4" borderId="12" xfId="0" applyNumberFormat="1" applyFont="1" applyFill="1" applyBorder="1" applyAlignment="1">
      <alignment horizontal="center" vertical="center"/>
    </xf>
    <xf numFmtId="0" fontId="3" fillId="0" borderId="35" xfId="0" applyFont="1" applyBorder="1"/>
    <xf numFmtId="0" fontId="3" fillId="0" borderId="36" xfId="0" applyFont="1" applyBorder="1"/>
    <xf numFmtId="0" fontId="3" fillId="0" borderId="28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44" fontId="4" fillId="0" borderId="24" xfId="0" applyNumberFormat="1" applyFont="1" applyBorder="1"/>
    <xf numFmtId="0" fontId="3" fillId="0" borderId="1" xfId="0" applyFont="1" applyBorder="1" applyAlignment="1">
      <alignment horizontal="center"/>
    </xf>
    <xf numFmtId="44" fontId="4" fillId="0" borderId="4" xfId="0" applyNumberFormat="1" applyFont="1" applyBorder="1"/>
    <xf numFmtId="44" fontId="3" fillId="6" borderId="6" xfId="0" applyNumberFormat="1" applyFont="1" applyFill="1" applyBorder="1" applyAlignment="1">
      <alignment horizontal="center" vertical="center"/>
    </xf>
    <xf numFmtId="44" fontId="3" fillId="6" borderId="1" xfId="1" applyFont="1" applyFill="1" applyBorder="1" applyAlignment="1">
      <alignment horizontal="center" vertical="center"/>
    </xf>
    <xf numFmtId="44" fontId="6" fillId="6" borderId="21" xfId="1" applyFont="1" applyFill="1" applyBorder="1" applyAlignment="1">
      <alignment horizontal="center" vertical="center"/>
    </xf>
    <xf numFmtId="44" fontId="3" fillId="6" borderId="24" xfId="0" applyNumberFormat="1" applyFont="1" applyFill="1" applyBorder="1" applyAlignment="1">
      <alignment horizontal="center" vertical="center"/>
    </xf>
    <xf numFmtId="44" fontId="3" fillId="6" borderId="0" xfId="1" applyFont="1" applyFill="1" applyAlignment="1">
      <alignment horizontal="center" vertical="center"/>
    </xf>
    <xf numFmtId="44" fontId="3" fillId="0" borderId="9" xfId="1" applyFont="1" applyBorder="1" applyAlignment="1">
      <alignment horizontal="center" vertical="center"/>
    </xf>
    <xf numFmtId="10" fontId="3" fillId="6" borderId="33" xfId="0" applyNumberFormat="1" applyFont="1" applyFill="1" applyBorder="1" applyAlignment="1">
      <alignment horizontal="center" vertical="center"/>
    </xf>
    <xf numFmtId="44" fontId="4" fillId="6" borderId="4" xfId="0" applyNumberFormat="1" applyFont="1" applyFill="1" applyBorder="1"/>
    <xf numFmtId="0" fontId="3" fillId="5" borderId="1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left"/>
    </xf>
    <xf numFmtId="0" fontId="4" fillId="2" borderId="21" xfId="0" applyFont="1" applyFill="1" applyBorder="1" applyAlignment="1">
      <alignment horizontal="left"/>
    </xf>
    <xf numFmtId="0" fontId="4" fillId="2" borderId="29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</cellXfs>
  <cellStyles count="3">
    <cellStyle name="Moeda" xfId="1" builtinId="4"/>
    <cellStyle name="Normal" xfId="0" builtinId="0"/>
    <cellStyle name="Normal 1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7"/>
  <sheetViews>
    <sheetView tabSelected="1" view="pageBreakPreview" topLeftCell="A19" zoomScale="90" zoomScaleNormal="90" zoomScaleSheetLayoutView="90" workbookViewId="0">
      <selection activeCell="I15" sqref="I15"/>
    </sheetView>
  </sheetViews>
  <sheetFormatPr defaultRowHeight="15" x14ac:dyDescent="0.25"/>
  <cols>
    <col min="1" max="1" width="8.140625" customWidth="1"/>
    <col min="2" max="2" width="26.7109375" customWidth="1"/>
    <col min="3" max="3" width="73" customWidth="1"/>
    <col min="4" max="4" width="10.140625" customWidth="1"/>
    <col min="5" max="5" width="14.5703125" customWidth="1"/>
    <col min="6" max="6" width="22" customWidth="1"/>
    <col min="7" max="7" width="26" customWidth="1"/>
    <col min="10" max="10" width="26.28515625" customWidth="1"/>
    <col min="11" max="11" width="49.7109375" customWidth="1"/>
    <col min="13" max="13" width="15" customWidth="1"/>
  </cols>
  <sheetData>
    <row r="1" spans="1:13" ht="16.5" thickBot="1" x14ac:dyDescent="0.3">
      <c r="A1" s="9"/>
      <c r="B1" s="9"/>
      <c r="C1" s="9"/>
      <c r="D1" s="9"/>
      <c r="E1" s="9"/>
      <c r="F1" s="9"/>
      <c r="G1" s="9"/>
    </row>
    <row r="2" spans="1:13" ht="15.75" x14ac:dyDescent="0.25">
      <c r="A2" s="10" t="s">
        <v>50</v>
      </c>
      <c r="B2" s="11"/>
      <c r="C2" s="59"/>
      <c r="D2" s="60" t="s">
        <v>8</v>
      </c>
      <c r="E2" s="61"/>
      <c r="F2" s="12"/>
      <c r="G2" s="62"/>
    </row>
    <row r="3" spans="1:13" ht="16.5" thickBot="1" x14ac:dyDescent="0.3">
      <c r="A3" s="117" t="s">
        <v>9</v>
      </c>
      <c r="B3" s="118"/>
      <c r="C3" s="119"/>
      <c r="D3" s="120" t="s">
        <v>25</v>
      </c>
      <c r="E3" s="120"/>
      <c r="F3" s="120"/>
      <c r="G3" s="63"/>
    </row>
    <row r="4" spans="1:13" ht="16.5" thickBot="1" x14ac:dyDescent="0.3">
      <c r="A4" s="64" t="s">
        <v>23</v>
      </c>
      <c r="B4" s="65"/>
      <c r="C4" s="66"/>
      <c r="D4" s="116" t="s">
        <v>24</v>
      </c>
      <c r="E4" s="116"/>
      <c r="F4" s="116"/>
      <c r="G4" s="63"/>
    </row>
    <row r="5" spans="1:13" ht="16.5" thickBot="1" x14ac:dyDescent="0.3">
      <c r="A5" s="14" t="s">
        <v>55</v>
      </c>
      <c r="B5" s="15"/>
      <c r="C5" s="16"/>
      <c r="D5" s="13"/>
      <c r="E5" s="13"/>
      <c r="F5" s="13"/>
      <c r="G5" s="67"/>
    </row>
    <row r="6" spans="1:13" ht="16.5" thickBot="1" x14ac:dyDescent="0.3">
      <c r="A6" s="17"/>
      <c r="B6" s="18"/>
      <c r="C6" s="19"/>
      <c r="D6" s="68"/>
      <c r="E6" s="69"/>
      <c r="F6" s="68"/>
      <c r="G6" s="70"/>
    </row>
    <row r="7" spans="1:13" ht="16.5" thickBot="1" x14ac:dyDescent="0.3">
      <c r="A7" s="20" t="s">
        <v>0</v>
      </c>
      <c r="B7" s="21" t="s">
        <v>1</v>
      </c>
      <c r="C7" s="21" t="s">
        <v>2</v>
      </c>
      <c r="D7" s="21" t="s">
        <v>3</v>
      </c>
      <c r="E7" s="21" t="s">
        <v>4</v>
      </c>
      <c r="F7" s="21" t="s">
        <v>5</v>
      </c>
      <c r="G7" s="22" t="s">
        <v>49</v>
      </c>
    </row>
    <row r="8" spans="1:13" ht="16.5" thickBot="1" x14ac:dyDescent="0.3">
      <c r="A8" s="23"/>
      <c r="B8" s="23"/>
      <c r="C8" s="23"/>
      <c r="D8" s="23"/>
      <c r="E8" s="23"/>
      <c r="F8" s="23"/>
      <c r="G8" s="71"/>
    </row>
    <row r="9" spans="1:13" ht="15.75" x14ac:dyDescent="0.25">
      <c r="A9" s="72" t="s">
        <v>7</v>
      </c>
      <c r="B9" s="73"/>
      <c r="C9" s="73" t="s">
        <v>34</v>
      </c>
      <c r="D9" s="73"/>
      <c r="E9" s="73"/>
      <c r="F9" s="73"/>
      <c r="G9" s="74"/>
    </row>
    <row r="10" spans="1:13" ht="36.75" customHeight="1" x14ac:dyDescent="0.25">
      <c r="A10" s="75" t="s">
        <v>10</v>
      </c>
      <c r="B10" s="76" t="s">
        <v>26</v>
      </c>
      <c r="C10" s="28" t="s">
        <v>11</v>
      </c>
      <c r="D10" s="29" t="s">
        <v>6</v>
      </c>
      <c r="E10" s="25">
        <v>480</v>
      </c>
      <c r="F10" s="77">
        <v>293.45</v>
      </c>
      <c r="G10" s="30">
        <f>F10*E10</f>
        <v>140856</v>
      </c>
    </row>
    <row r="11" spans="1:13" ht="32.25" customHeight="1" x14ac:dyDescent="0.25">
      <c r="A11" s="27" t="s">
        <v>12</v>
      </c>
      <c r="B11" s="76" t="s">
        <v>27</v>
      </c>
      <c r="C11" s="28" t="s">
        <v>13</v>
      </c>
      <c r="D11" s="29" t="s">
        <v>6</v>
      </c>
      <c r="E11" s="25">
        <v>700</v>
      </c>
      <c r="F11" s="78">
        <v>121.21</v>
      </c>
      <c r="G11" s="30">
        <f t="shared" ref="G11:G15" si="0">F11*E11</f>
        <v>84847</v>
      </c>
    </row>
    <row r="12" spans="1:13" ht="23.25" customHeight="1" x14ac:dyDescent="0.25">
      <c r="A12" s="27" t="s">
        <v>14</v>
      </c>
      <c r="B12" s="79" t="s">
        <v>15</v>
      </c>
      <c r="C12" s="40" t="s">
        <v>16</v>
      </c>
      <c r="D12" s="80" t="s">
        <v>6</v>
      </c>
      <c r="E12" s="31">
        <v>500</v>
      </c>
      <c r="F12" s="112">
        <v>178.26</v>
      </c>
      <c r="G12" s="108">
        <f t="shared" si="0"/>
        <v>89130</v>
      </c>
      <c r="J12" s="7"/>
    </row>
    <row r="13" spans="1:13" ht="34.5" customHeight="1" x14ac:dyDescent="0.25">
      <c r="A13" s="27" t="s">
        <v>17</v>
      </c>
      <c r="B13" s="81" t="s">
        <v>28</v>
      </c>
      <c r="C13" s="28" t="s">
        <v>18</v>
      </c>
      <c r="D13" s="29" t="s">
        <v>6</v>
      </c>
      <c r="E13" s="25">
        <v>650</v>
      </c>
      <c r="F13" s="78">
        <v>19.14</v>
      </c>
      <c r="G13" s="30">
        <f t="shared" si="0"/>
        <v>12441</v>
      </c>
      <c r="J13" s="1"/>
      <c r="K13" s="2"/>
      <c r="L13" s="1"/>
      <c r="M13" s="3"/>
    </row>
    <row r="14" spans="1:13" ht="32.25" customHeight="1" x14ac:dyDescent="0.25">
      <c r="A14" s="27" t="s">
        <v>19</v>
      </c>
      <c r="B14" s="76" t="s">
        <v>29</v>
      </c>
      <c r="C14" s="28" t="s">
        <v>20</v>
      </c>
      <c r="D14" s="29" t="s">
        <v>6</v>
      </c>
      <c r="E14" s="25">
        <v>650</v>
      </c>
      <c r="F14" s="77">
        <v>13.72</v>
      </c>
      <c r="G14" s="30">
        <f t="shared" si="0"/>
        <v>8918</v>
      </c>
      <c r="J14" s="4"/>
      <c r="K14" s="5"/>
      <c r="L14" s="4"/>
      <c r="M14" s="6"/>
    </row>
    <row r="15" spans="1:13" ht="37.5" customHeight="1" thickBot="1" x14ac:dyDescent="0.3">
      <c r="A15" s="32" t="s">
        <v>40</v>
      </c>
      <c r="B15" s="82" t="s">
        <v>35</v>
      </c>
      <c r="C15" s="33" t="s">
        <v>51</v>
      </c>
      <c r="D15" s="83" t="s">
        <v>33</v>
      </c>
      <c r="E15" s="34">
        <v>2</v>
      </c>
      <c r="F15" s="84">
        <v>18133.28</v>
      </c>
      <c r="G15" s="35">
        <f t="shared" si="0"/>
        <v>36266.559999999998</v>
      </c>
      <c r="J15" s="4"/>
      <c r="K15" s="5"/>
      <c r="L15" s="4"/>
      <c r="M15" s="6"/>
    </row>
    <row r="16" spans="1:13" ht="16.5" thickBot="1" x14ac:dyDescent="0.3">
      <c r="A16" s="36"/>
      <c r="B16" s="36"/>
      <c r="C16" s="37"/>
      <c r="D16" s="36"/>
      <c r="E16" s="36"/>
      <c r="F16" s="113" t="s">
        <v>38</v>
      </c>
      <c r="G16" s="85">
        <f>SUM(G10:G15)</f>
        <v>372458.56</v>
      </c>
    </row>
    <row r="17" spans="1:13" ht="16.5" thickBot="1" x14ac:dyDescent="0.3">
      <c r="A17" s="86">
        <v>2</v>
      </c>
      <c r="B17" s="87"/>
      <c r="C17" s="87" t="s">
        <v>30</v>
      </c>
      <c r="D17" s="88"/>
      <c r="E17" s="88"/>
      <c r="F17" s="88"/>
      <c r="G17" s="89"/>
    </row>
    <row r="18" spans="1:13" ht="35.25" customHeight="1" x14ac:dyDescent="0.25">
      <c r="A18" s="49" t="s">
        <v>41</v>
      </c>
      <c r="B18" s="90" t="s">
        <v>26</v>
      </c>
      <c r="C18" s="91" t="s">
        <v>11</v>
      </c>
      <c r="D18" s="24" t="s">
        <v>6</v>
      </c>
      <c r="E18" s="38">
        <v>40</v>
      </c>
      <c r="F18" s="77">
        <v>293.45</v>
      </c>
      <c r="G18" s="26">
        <f>F18*E18</f>
        <v>11738</v>
      </c>
      <c r="J18" s="1"/>
      <c r="K18" s="2"/>
      <c r="L18" s="1"/>
      <c r="M18" s="3"/>
    </row>
    <row r="19" spans="1:13" ht="36.75" customHeight="1" x14ac:dyDescent="0.25">
      <c r="A19" s="92" t="s">
        <v>44</v>
      </c>
      <c r="B19" s="76" t="s">
        <v>27</v>
      </c>
      <c r="C19" s="28" t="s">
        <v>13</v>
      </c>
      <c r="D19" s="29" t="s">
        <v>6</v>
      </c>
      <c r="E19" s="25">
        <v>40</v>
      </c>
      <c r="F19" s="78">
        <v>121.21</v>
      </c>
      <c r="G19" s="30">
        <f t="shared" ref="G19:G25" si="1">F19*E19</f>
        <v>4848.3999999999996</v>
      </c>
    </row>
    <row r="20" spans="1:13" ht="29.25" customHeight="1" x14ac:dyDescent="0.25">
      <c r="A20" s="92" t="s">
        <v>42</v>
      </c>
      <c r="B20" s="79" t="s">
        <v>15</v>
      </c>
      <c r="C20" s="28" t="s">
        <v>16</v>
      </c>
      <c r="D20" s="29" t="s">
        <v>6</v>
      </c>
      <c r="E20" s="25">
        <v>40</v>
      </c>
      <c r="F20" s="112">
        <v>178.26</v>
      </c>
      <c r="G20" s="108">
        <f t="shared" si="1"/>
        <v>7130.4</v>
      </c>
    </row>
    <row r="21" spans="1:13" ht="33" customHeight="1" x14ac:dyDescent="0.25">
      <c r="A21" s="92" t="s">
        <v>45</v>
      </c>
      <c r="B21" s="76" t="s">
        <v>28</v>
      </c>
      <c r="C21" s="28" t="s">
        <v>18</v>
      </c>
      <c r="D21" s="29" t="s">
        <v>6</v>
      </c>
      <c r="E21" s="25">
        <v>40</v>
      </c>
      <c r="F21" s="78">
        <v>19.14</v>
      </c>
      <c r="G21" s="30">
        <f t="shared" si="1"/>
        <v>765.6</v>
      </c>
    </row>
    <row r="22" spans="1:13" ht="32.25" customHeight="1" x14ac:dyDescent="0.25">
      <c r="A22" s="92" t="s">
        <v>46</v>
      </c>
      <c r="B22" s="76" t="s">
        <v>29</v>
      </c>
      <c r="C22" s="28" t="s">
        <v>20</v>
      </c>
      <c r="D22" s="29" t="s">
        <v>6</v>
      </c>
      <c r="E22" s="25">
        <v>40</v>
      </c>
      <c r="F22" s="77">
        <v>13.72</v>
      </c>
      <c r="G22" s="30">
        <f t="shared" si="1"/>
        <v>548.80000000000007</v>
      </c>
    </row>
    <row r="23" spans="1:13" ht="30" customHeight="1" x14ac:dyDescent="0.25">
      <c r="A23" s="92" t="s">
        <v>47</v>
      </c>
      <c r="B23" s="39" t="s">
        <v>32</v>
      </c>
      <c r="C23" s="40" t="s">
        <v>52</v>
      </c>
      <c r="D23" s="29" t="s">
        <v>6</v>
      </c>
      <c r="E23" s="29">
        <v>40</v>
      </c>
      <c r="F23" s="109">
        <v>200.2</v>
      </c>
      <c r="G23" s="108">
        <f t="shared" si="1"/>
        <v>8008</v>
      </c>
    </row>
    <row r="24" spans="1:13" ht="19.5" customHeight="1" x14ac:dyDescent="0.25">
      <c r="A24" s="92" t="s">
        <v>43</v>
      </c>
      <c r="B24" s="39" t="s">
        <v>31</v>
      </c>
      <c r="C24" s="40" t="s">
        <v>53</v>
      </c>
      <c r="D24" s="29" t="s">
        <v>22</v>
      </c>
      <c r="E24" s="29">
        <v>550</v>
      </c>
      <c r="F24" s="109">
        <v>18</v>
      </c>
      <c r="G24" s="108">
        <f t="shared" si="1"/>
        <v>9900</v>
      </c>
    </row>
    <row r="25" spans="1:13" ht="16.5" thickBot="1" x14ac:dyDescent="0.3">
      <c r="A25" s="56" t="s">
        <v>48</v>
      </c>
      <c r="B25" s="42" t="s">
        <v>31</v>
      </c>
      <c r="C25" s="43" t="s">
        <v>54</v>
      </c>
      <c r="D25" s="34" t="s">
        <v>22</v>
      </c>
      <c r="E25" s="41">
        <v>550</v>
      </c>
      <c r="F25" s="110">
        <v>1.75</v>
      </c>
      <c r="G25" s="111">
        <f t="shared" si="1"/>
        <v>962.5</v>
      </c>
    </row>
    <row r="26" spans="1:13" ht="16.5" thickBot="1" x14ac:dyDescent="0.3">
      <c r="A26" s="36"/>
      <c r="B26" s="36"/>
      <c r="C26" s="44"/>
      <c r="D26" s="36"/>
      <c r="E26" s="36"/>
      <c r="F26" s="50" t="s">
        <v>38</v>
      </c>
      <c r="G26" s="51">
        <f>SUM(G18:G25)</f>
        <v>43901.7</v>
      </c>
    </row>
    <row r="27" spans="1:13" ht="16.5" thickBot="1" x14ac:dyDescent="0.3">
      <c r="A27" s="58">
        <v>3</v>
      </c>
      <c r="B27" s="45"/>
      <c r="C27" s="45" t="s">
        <v>36</v>
      </c>
      <c r="D27" s="46"/>
      <c r="E27" s="46"/>
      <c r="F27" s="46"/>
      <c r="G27" s="47"/>
    </row>
    <row r="28" spans="1:13" ht="111" customHeight="1" thickBot="1" x14ac:dyDescent="0.3">
      <c r="A28" s="93" t="s">
        <v>37</v>
      </c>
      <c r="B28" s="94" t="s">
        <v>56</v>
      </c>
      <c r="C28" s="95" t="s">
        <v>21</v>
      </c>
      <c r="D28" s="96" t="s">
        <v>22</v>
      </c>
      <c r="E28" s="96">
        <v>10</v>
      </c>
      <c r="F28" s="97">
        <v>1875.07</v>
      </c>
      <c r="G28" s="48">
        <f t="shared" ref="G28" si="2">F28*E28</f>
        <v>18750.7</v>
      </c>
    </row>
    <row r="29" spans="1:13" ht="16.5" thickBot="1" x14ac:dyDescent="0.3">
      <c r="A29" s="50"/>
      <c r="B29" s="98"/>
      <c r="C29" s="98"/>
      <c r="D29" s="98"/>
      <c r="E29" s="98"/>
      <c r="F29" s="99" t="s">
        <v>38</v>
      </c>
      <c r="G29" s="100">
        <f>SUM(G28:G28)</f>
        <v>18750.7</v>
      </c>
    </row>
    <row r="30" spans="1:13" ht="16.5" thickBot="1" x14ac:dyDescent="0.3">
      <c r="A30" s="101"/>
      <c r="B30" s="102"/>
      <c r="C30" s="102"/>
      <c r="D30" s="102"/>
      <c r="E30" s="102"/>
      <c r="F30" s="103" t="s">
        <v>39</v>
      </c>
      <c r="G30" s="107">
        <f>G16+G26+G29</f>
        <v>435110.96</v>
      </c>
      <c r="J30" s="7"/>
    </row>
    <row r="31" spans="1:13" ht="15.75" x14ac:dyDescent="0.25">
      <c r="A31" s="52"/>
      <c r="B31" s="53"/>
      <c r="C31" s="53"/>
      <c r="D31" s="53"/>
      <c r="E31" s="106" t="s">
        <v>57</v>
      </c>
      <c r="F31" s="114">
        <v>0.21829999999999999</v>
      </c>
      <c r="G31" s="115">
        <f>G30*(F31)</f>
        <v>94984.722567999997</v>
      </c>
    </row>
    <row r="32" spans="1:13" ht="16.5" thickBot="1" x14ac:dyDescent="0.3">
      <c r="A32" s="54"/>
      <c r="B32" s="55"/>
      <c r="C32" s="55"/>
      <c r="D32" s="55"/>
      <c r="E32" s="55"/>
      <c r="F32" s="104"/>
      <c r="G32" s="105">
        <f>G30+G31</f>
        <v>530095.68256800005</v>
      </c>
      <c r="J32" s="7"/>
    </row>
    <row r="33" spans="1:7" ht="15.75" x14ac:dyDescent="0.25">
      <c r="A33" s="9"/>
      <c r="B33" s="9"/>
      <c r="C33" s="9"/>
      <c r="D33" s="9"/>
      <c r="E33" s="9"/>
      <c r="F33" s="36"/>
      <c r="G33" s="57"/>
    </row>
    <row r="34" spans="1:7" x14ac:dyDescent="0.25">
      <c r="C34" s="8"/>
    </row>
    <row r="36" spans="1:7" x14ac:dyDescent="0.25">
      <c r="F36" s="7"/>
    </row>
    <row r="37" spans="1:7" x14ac:dyDescent="0.25">
      <c r="F37" s="7"/>
    </row>
  </sheetData>
  <mergeCells count="3">
    <mergeCell ref="D4:F4"/>
    <mergeCell ref="A3:C3"/>
    <mergeCell ref="D3:F3"/>
  </mergeCells>
  <pageMargins left="1.390625" right="1" top="1" bottom="1" header="0.5" footer="0.5"/>
  <pageSetup paperSize="9" scale="50" orientation="landscape" horizontalDpi="4294967293" verticalDpi="0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Desonerada</vt:lpstr>
      <vt:lpstr>Desonerada!Area_de_impressao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detec</dc:creator>
  <cp:lastModifiedBy>Raquel Oliveira do Alto Schneider Coelho</cp:lastModifiedBy>
  <cp:lastPrinted>2025-06-09T17:38:14Z</cp:lastPrinted>
  <dcterms:created xsi:type="dcterms:W3CDTF">2025-04-27T21:14:31Z</dcterms:created>
  <dcterms:modified xsi:type="dcterms:W3CDTF">2025-06-17T19:05:55Z</dcterms:modified>
</cp:coreProperties>
</file>