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E:\TCE\"/>
    </mc:Choice>
  </mc:AlternateContent>
  <xr:revisionPtr revIDLastSave="0" documentId="13_ncr:1_{7FAE5C4E-0FE5-4727-8575-5F789170AD15}" xr6:coauthVersionLast="45" xr6:coauthVersionMax="45" xr10:uidLastSave="{00000000-0000-0000-0000-000000000000}"/>
  <bookViews>
    <workbookView xWindow="20370" yWindow="-120" windowWidth="20640" windowHeight="11160" xr2:uid="{2806DD78-722D-45A2-BD80-ACCC847F961C}"/>
  </bookViews>
  <sheets>
    <sheet name="ANEXO VIII-PLANILHA-ONE (REV)" sheetId="3" r:id="rId1"/>
    <sheet name="Planilha1" sheetId="1" r:id="rId2"/>
  </sheets>
  <externalReferences>
    <externalReference r:id="rId3"/>
    <externalReference r:id="rId4"/>
    <externalReference r:id="rId5"/>
  </externalReferences>
  <definedNames>
    <definedName name="_____NI6">"'file://Servidor/luxelendocs/PROJECAO FINANCEIRA/PROJFIN 2002/PROJFIN - LME - 2002 - 45-10-07.xls'#$'RECEITA _ CONTRATOS'.$#REF!$#REF!"</definedName>
    <definedName name="_____NI7">"'file://Servidor/luxelendocs/PROJECAO FINANCEIRA/PROJFIN 2002/PROJFIN - LME - 2002 - 45-10-07.xls'#$'RECEITA _ CONTRATOS'.$#REF!$#REF!"</definedName>
    <definedName name="___NI6">"'file://Servidor/luxelendocs/PROJECAO FINANCEIRA/PROJFIN 2002/PROJFIN - LME - 2002 - 45-10-07.xls'#$'RECEITA _ CONTRATOS'.$#REF!$#REF!"</definedName>
    <definedName name="___NI7">"'file://Servidor/luxelendocs/PROJECAO FINANCEIRA/PROJFIN 2002/PROJFIN - LME - 2002 - 45-10-07.xls'#$'RECEITA _ CONTRATOS'.$#REF!$#REF!"</definedName>
    <definedName name="__NI6">"'file://Servidor/luxelendocs/PROJECAO FINANCEIRA/PROJFIN 2002/PROJFIN - LME - 2002 - 45-10-07.xls'#$'RECEITA _ CONTRATOS'.$#REF!$#REF!"</definedName>
    <definedName name="__NI7">"'file://Servidor/luxelendocs/PROJECAO FINANCEIRA/PROJFIN 2002/PROJFIN - LME - 2002 - 45-10-07.xls'#$'RECEITA _ CONTRATOS'.$#REF!$#REF!"</definedName>
    <definedName name="_NI6">"'file://Servidor/luxelendocs/PROJECAO FINANCEIRA/PROJFIN 2002/PROJFIN - LME - 2002 - 45-10-07.xls'#$'RECEITA _ CONTRATOS'.$#REF!$#REF!"</definedName>
    <definedName name="_NI7">"'file://Servidor/luxelendocs/PROJECAO FINANCEIRA/PROJFIN 2002/PROJFIN - LME - 2002 - 45-10-07.xls'#$'RECEITA _ CONTRATOS'.$#REF!$#REF!"</definedName>
    <definedName name="_xlnm.Print_Area" localSheetId="0">'ANEXO VIII-PLANILHA-ONE (REV)'!$A$1:$J$54</definedName>
    <definedName name="BIASERJ">"'file://Servidor/luxelendocs/PROJECAO FINANCEIRA/PROJFIN 2002/PROJFIN - LME - 2002 - 45-10-07.xls'#$'RECEITA _ PLANEJAM E EMPRÉST'.$#REF!$#REF!"</definedName>
    <definedName name="BIASERJ_39">"'file://Servidor/luxelendocs/PROJECAO FINANCEIRA/PROJFIN 2002/PROJFIN - LME - 2002 - 45-10-07.xls'#$'RECEITA _ PLANEJAM E EMPRÉST'.$#REF!$#REF!"</definedName>
    <definedName name="BIASERJ_39_22">"'file://Servidor/luxelendocs/PROJECAO FINANCEIRA/PROJFIN 2002/PROJFIN - LME - 2002 - 45-10-07.xls'#$'RECEITA _ PLANEJAM E EMPRÉST'.$#REF!$#REF!"</definedName>
    <definedName name="BIASERJ_39_51">"'file://Servidor/luxelendocs/PROJECAO FINANCEIRA/PROJFIN 2002/PROJFIN - LME - 2002 - 45-10-07.xls'#$'RECEITA _ PLANEJAM E EMPRÉST'.$#REF!$#REF!"</definedName>
    <definedName name="BIASERJ_39_51_22">"'file://Servidor/luxelendocs/PROJECAO FINANCEIRA/PROJFIN 2002/PROJFIN - LME - 2002 - 45-10-07.xls'#$'RECEITA _ PLANEJAM E EMPRÉST'.$#REF!$#REF!"</definedName>
    <definedName name="BIASERJ_39_52">"'file://Servidor/luxelendocs/PROJECAO FINANCEIRA/PROJFIN 2002/PROJFIN - LME - 2002 - 45-10-07.xls'#$'RECEITA _ PLANEJAM E EMPRÉST'.$#REF!$#REF!"</definedName>
    <definedName name="BIASERJ_39_52_22">"'file://Servidor/luxelendocs/PROJECAO FINANCEIRA/PROJFIN 2002/PROJFIN - LME - 2002 - 45-10-07.xls'#$'RECEITA _ PLANEJAM E EMPRÉST'.$#REF!$#REF!"</definedName>
    <definedName name="BIASERJ_52">"'file://Servidor/luxelendocs/PROJECAO FINANCEIRA/PROJFIN 2002/PROJFIN - LME - 2002 - 45-10-07.xls'#$'RECEITA _ PLANEJAM E EMPRÉST'.$#REF!$#REF!"</definedName>
    <definedName name="BIASERJ_52_22">"'file://Servidor/luxelendocs/PROJECAO FINANCEIRA/PROJFIN 2002/PROJFIN - LME - 2002 - 45-10-07.xls'#$'RECEITA _ PLANEJAM E EMPRÉST'.$#REF!$#REF!"</definedName>
    <definedName name="BIPEM">"'file://Servidor/luxelendocs/PROJECAO FINANCEIRA/PROJFIN 2002/PROJFIN - LME - 2002 - 45-10-07.xls'#$'RECEITA _ PLANEJAM E EMPRÉST'.$#REF!$#REF!"</definedName>
    <definedName name="BIPEM_39">"'file://Servidor/luxelendocs/PROJECAO FINANCEIRA/PROJFIN 2002/PROJFIN - LME - 2002 - 45-10-07.xls'#$'RECEITA _ PLANEJAM E EMPRÉST'.$#REF!$#REF!"</definedName>
    <definedName name="BIPEM_39_22">"'file://Servidor/luxelendocs/PROJECAO FINANCEIRA/PROJFIN 2002/PROJFIN - LME - 2002 - 45-10-07.xls'#$'RECEITA _ PLANEJAM E EMPRÉST'.$#REF!$#REF!"</definedName>
    <definedName name="BIPEM_39_51">"'file://Servidor/luxelendocs/PROJECAO FINANCEIRA/PROJFIN 2002/PROJFIN - LME - 2002 - 45-10-07.xls'#$'RECEITA _ PLANEJAM E EMPRÉST'.$#REF!$#REF!"</definedName>
    <definedName name="BIPEM_39_51_22">"'file://Servidor/luxelendocs/PROJECAO FINANCEIRA/PROJFIN 2002/PROJFIN - LME - 2002 - 45-10-07.xls'#$'RECEITA _ PLANEJAM E EMPRÉST'.$#REF!$#REF!"</definedName>
    <definedName name="BIPEM_39_52">"'file://Servidor/luxelendocs/PROJECAO FINANCEIRA/PROJFIN 2002/PROJFIN - LME - 2002 - 45-10-07.xls'#$'RECEITA _ PLANEJAM E EMPRÉST'.$#REF!$#REF!"</definedName>
    <definedName name="BIPEM_39_52_22">"'file://Servidor/luxelendocs/PROJECAO FINANCEIRA/PROJFIN 2002/PROJFIN - LME - 2002 - 45-10-07.xls'#$'RECEITA _ PLANEJAM E EMPRÉST'.$#REF!$#REF!"</definedName>
    <definedName name="BIPEM_52">"'file://Servidor/luxelendocs/PROJECAO FINANCEIRA/PROJFIN 2002/PROJFIN - LME - 2002 - 45-10-07.xls'#$'RECEITA _ PLANEJAM E EMPRÉST'.$#REF!$#REF!"</definedName>
    <definedName name="BIPEM_52_22">"'file://Servidor/luxelendocs/PROJECAO FINANCEIRA/PROJFIN 2002/PROJFIN - LME - 2002 - 45-10-07.xls'#$'RECEITA _ PLANEJAM E EMPRÉST'.$#REF!$#REF!"</definedName>
    <definedName name="BOCAL_21">NA()</definedName>
    <definedName name="BOCAL_22">"//I:/PREFEITURAS/PREFEITURAS - RJ (INDEX)/NOVA IGUACU/2008 - OS 002 - GESTAO COMPLETA/MEDICAO DE SERVICOS - MIPS/MANUTENCAO/2006 - OS 008 - MANUTENCAO/MEDICAO DE SERVICOS - MIPS/MANUTENCAO/MED SERV NI 2007 04-19 A 05-23 FATURADA.xls'#$LISTA.$B$63:$B$64"""</definedName>
    <definedName name="BOCAL_28">NA()</definedName>
    <definedName name="BOCAL_48">NA()</definedName>
    <definedName name="BOCAL_7">NA()</definedName>
    <definedName name="BOCAL_8">NA()</definedName>
    <definedName name="BRAÇO_21">NA()</definedName>
    <definedName name="BRAÇO_22">"//I:/PREFEITURAS/PREFEITURAS - RJ (INDEX)/NOVA IGUACU/2008 - OS 002 - GESTAO COMPLETA/MEDICAO DE SERVICOS - MIPS/MANUTENCAO/2006 - OS 008 - MANUTENCAO/MEDICAO DE SERVICOS - MIPS/MANUTENCAO/MED SERV NI 2007 04-19 A 05-23 FATURADA.xls'#$LISTA.$B$90:$B$97"""</definedName>
    <definedName name="BRAÇO_28">NA()</definedName>
    <definedName name="BRAÇO_48">NA()</definedName>
    <definedName name="BRAÇO_7">NA()</definedName>
    <definedName name="BRAÇO_8">NA()</definedName>
    <definedName name="Cabo_quadriplex_25mm2_alumínio_22">NA()</definedName>
    <definedName name="Cabo_quadriplex_25mm2_alumínio_48">NA()</definedName>
    <definedName name="CINTAS_21">NA()</definedName>
    <definedName name="CINTAS_22">"//I:/PREFEITURAS/PREFEITURAS - RJ (INDEX)/NOVA IGUACU/2008 - OS 002 - GESTAO COMPLETA/MEDICAO DE SERVICOS - MIPS/MANUTENCAO/2006 - OS 008 - MANUTENCAO/MEDICAO DE SERVICOS - MIPS/MANUTENCAO/MED SERV NI 2007 04-19 A 05-23 FATURADA.xls'#$LISTA.$B$68:$B$87"""</definedName>
    <definedName name="CINTAS_28">NA()</definedName>
    <definedName name="CINTAS_48">NA()</definedName>
    <definedName name="CINTAS_7">NA()</definedName>
    <definedName name="CINTAS_8">NA()</definedName>
    <definedName name="DIVERSOS_21">NA()</definedName>
    <definedName name="DIVERSOS_22">NA()</definedName>
    <definedName name="DIVERSOS_28">NA()</definedName>
    <definedName name="DIVERSOS_48">NA()</definedName>
    <definedName name="DIVERSOS_7">NA()</definedName>
    <definedName name="Excel_BuiltIn__FilterDatabase_11_1">"REFEITURAS/PREFEITURAS - RJ (INDEX)/NOVA IGUACU/2008 - OS 002 - GESTAO COMPLETA/MEDICAO DE SERVICOS - MIPS/MANUTENCAO/2006 - OS 008 - MANUTENCAO/MEDICAO DE SERVICOS - MIPS/MANUTENCAO/MED SERV NI 2007 04-19 A 05-23 FATURADA.xls'#$'VINTEEUM '.$A$3:$AS$46"""</definedName>
    <definedName name="Excel_BuiltIn__FilterDatabase_11_48">NA()</definedName>
    <definedName name="Excel_BuiltIn__FilterDatabase_12_22">NA()</definedName>
    <definedName name="Excel_BuiltIn__FilterDatabase_12_48">NA()</definedName>
    <definedName name="Excel_BuiltIn__FilterDatabase_15">"$'PONTO COMPLETOVS100 _2_'.$#REF!$#REF!:$#REF!$#REF!"</definedName>
    <definedName name="Excel_BuiltIn__FilterDatabase_15_21">"'file:///I:/PREFEITURAS/PREFEITURAS - RJ (INDEX)/NOVA IGUACU/2008 - OS 002 - GESTAO COMPLETA/MEDICAO DE SERVICOS - MIPS/MANUTENCAO/MED SERV NI 2008 07-04 A 08-03.xls'#$VINTEEOITO.$#REF!$#REF!:$#REF!$#REF!"</definedName>
    <definedName name="Excel_BuiltIn__FilterDatabase_17_1_21">"'file:///I:/PREFEITURAS/PREFEITURAS - RJ (INDEX)/NOVA IGUACU/2008 - OS 002 - GESTAO COMPLETA/MEDICAO DE SERVICOS - MIPS/MANUTENCAO/MED SERV NI 2008 07-04 A 08-03.xls'#$VINTEEOITO.$#REF!$#REF!:$#REF!$#REF!"</definedName>
    <definedName name="Excel_BuiltIn__FilterDatabase_18_1">"$'PONTO COMPLETOVS70 V'.$#REF!$#REF!:$#REF!$#REF!"</definedName>
    <definedName name="Excel_BuiltIn__FilterDatabase_19">"$'PONTO COMPLETOVS100'.$#REF!$#REF!:$#REF!$#REF!"</definedName>
    <definedName name="Excel_BuiltIn__FilterDatabase_32_1_21">"'file:///I:/PREFEITURAS/PREFEITURAS - RJ (INDEX)/NOVA IGUACU/2008 - OS 002 - GESTAO COMPLETA/MEDICAO DE SERVICOS - MIPS/MANUTENCAO/MED SERV NI 2008 07-04 A 08-03.xls'#$ONZE.$#REF!$#REF!:$#REF!$#REF!"</definedName>
    <definedName name="Excel_BuiltIn__FilterDatabase_38_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39_52_2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2_22">"/I:/PREFEITURAS/PREFEITURAS - RJ (INDEX)/NOVA IGUACU/2008 - OS 002 - GESTAO COMPLETA/MEDICAO DE SERVICOS - MIPS/MANUTENCAO/2006 - OS 008 - MANUTENCAO/MEDICAO DE SERVICOS - MIPS/MANUTENCAO/MED SERV NI 2007 04-19 A 05-23 FATURADA.xls'#$'PERÍODO implan'.#"""</definedName>
    <definedName name="FATMDO">[1]FATOR!$D$29</definedName>
    <definedName name="IPEM1">"'file://Servidor/luxelendocs/PROJECAO FINANCEIRA/PROJFIN 2002/PROJFIN - LME - 2002 - 45-10-07.xls'#$'RECEITA _ PLANEJAM E EMPRÉST'.$#REF!$#REF!"</definedName>
    <definedName name="IPEM1_39">"'file://Servidor/luxelendocs/PROJECAO FINANCEIRA/PROJFIN 2002/PROJFIN - LME - 2002 - 45-10-07.xls'#$'RECEITA _ PLANEJAM E EMPRÉST'.$#REF!$#REF!"</definedName>
    <definedName name="IPEM1_39_22">"'file://Servidor/luxelendocs/PROJECAO FINANCEIRA/PROJFIN 2002/PROJFIN - LME - 2002 - 45-10-07.xls'#$'RECEITA _ PLANEJAM E EMPRÉST'.$#REF!$#REF!"</definedName>
    <definedName name="IPEM1_39_51">"'file://Servidor/luxelendocs/PROJECAO FINANCEIRA/PROJFIN 2002/PROJFIN - LME - 2002 - 45-10-07.xls'#$'RECEITA _ PLANEJAM E EMPRÉST'.$#REF!$#REF!"</definedName>
    <definedName name="IPEM1_39_51_22">"'file://Servidor/luxelendocs/PROJECAO FINANCEIRA/PROJFIN 2002/PROJFIN - LME - 2002 - 45-10-07.xls'#$'RECEITA _ PLANEJAM E EMPRÉST'.$#REF!$#REF!"</definedName>
    <definedName name="IPEM1_39_52">"'file://Servidor/luxelendocs/PROJECAO FINANCEIRA/PROJFIN 2002/PROJFIN - LME - 2002 - 45-10-07.xls'#$'RECEITA _ PLANEJAM E EMPRÉST'.$#REF!$#REF!"</definedName>
    <definedName name="IPEM1_39_52_22">"'file://Servidor/luxelendocs/PROJECAO FINANCEIRA/PROJFIN 2002/PROJFIN - LME - 2002 - 45-10-07.xls'#$'RECEITA _ PLANEJAM E EMPRÉST'.$#REF!$#REF!"</definedName>
    <definedName name="IPEM1_52">"'file://Servidor/luxelendocs/PROJECAO FINANCEIRA/PROJFIN 2002/PROJFIN - LME - 2002 - 45-10-07.xls'#$'RECEITA _ PLANEJAM E EMPRÉST'.$#REF!$#REF!"</definedName>
    <definedName name="IPEM1_52_22">"'file://Servidor/luxelendocs/PROJECAO FINANCEIRA/PROJFIN 2002/PROJFIN - LME - 2002 - 45-10-07.xls'#$'RECEITA _ PLANEJAM E EMPRÉST'.$#REF!$#REF!"</definedName>
    <definedName name="IPEM10">"'file://Servidor/luxelendocs/PROJECAO FINANCEIRA/PROJFIN 2002/PROJFIN - LME - 2002 - 45-10-07.xls'#$'RECEITA _ PLANEJAM E EMPRÉST'.$#REF!$#REF!"</definedName>
    <definedName name="IPEM10_39">"'file://Servidor/luxelendocs/PROJECAO FINANCEIRA/PROJFIN 2002/PROJFIN - LME - 2002 - 45-10-07.xls'#$'RECEITA _ PLANEJAM E EMPRÉST'.$#REF!$#REF!"</definedName>
    <definedName name="IPEM10_39_22">"'file://Servidor/luxelendocs/PROJECAO FINANCEIRA/PROJFIN 2002/PROJFIN - LME - 2002 - 45-10-07.xls'#$'RECEITA _ PLANEJAM E EMPRÉST'.$#REF!$#REF!"</definedName>
    <definedName name="IPEM10_39_51">"'file://Servidor/luxelendocs/PROJECAO FINANCEIRA/PROJFIN 2002/PROJFIN - LME - 2002 - 45-10-07.xls'#$'RECEITA _ PLANEJAM E EMPRÉST'.$#REF!$#REF!"</definedName>
    <definedName name="IPEM10_39_51_22">"'file://Servidor/luxelendocs/PROJECAO FINANCEIRA/PROJFIN 2002/PROJFIN - LME - 2002 - 45-10-07.xls'#$'RECEITA _ PLANEJAM E EMPRÉST'.$#REF!$#REF!"</definedName>
    <definedName name="IPEM10_39_52">"'file://Servidor/luxelendocs/PROJECAO FINANCEIRA/PROJFIN 2002/PROJFIN - LME - 2002 - 45-10-07.xls'#$'RECEITA _ PLANEJAM E EMPRÉST'.$#REF!$#REF!"</definedName>
    <definedName name="IPEM10_39_52_22">"'file://Servidor/luxelendocs/PROJECAO FINANCEIRA/PROJFIN 2002/PROJFIN - LME - 2002 - 45-10-07.xls'#$'RECEITA _ PLANEJAM E EMPRÉST'.$#REF!$#REF!"</definedName>
    <definedName name="IPEM10_52">"'file://Servidor/luxelendocs/PROJECAO FINANCEIRA/PROJFIN 2002/PROJFIN - LME - 2002 - 45-10-07.xls'#$'RECEITA _ PLANEJAM E EMPRÉST'.$#REF!$#REF!"</definedName>
    <definedName name="IPEM10_52_22">"'file://Servidor/luxelendocs/PROJECAO FINANCEIRA/PROJFIN 2002/PROJFIN - LME - 2002 - 45-10-07.xls'#$'RECEITA _ PLANEJAM E EMPRÉST'.$#REF!$#REF!"</definedName>
    <definedName name="IPEM2">"'file://Servidor/luxelendocs/PROJECAO FINANCEIRA/PROJFIN 2002/PROJFIN - LME - 2002 - 45-10-07.xls'#$'RECEITA _ PLANEJAM E EMPRÉST'.$#REF!$#REF!"</definedName>
    <definedName name="IPEM2_39">"'file://Servidor/luxelendocs/PROJECAO FINANCEIRA/PROJFIN 2002/PROJFIN - LME - 2002 - 45-10-07.xls'#$'RECEITA _ PLANEJAM E EMPRÉST'.$#REF!$#REF!"</definedName>
    <definedName name="IPEM2_39_22">"'file://Servidor/luxelendocs/PROJECAO FINANCEIRA/PROJFIN 2002/PROJFIN - LME - 2002 - 45-10-07.xls'#$'RECEITA _ PLANEJAM E EMPRÉST'.$#REF!$#REF!"</definedName>
    <definedName name="IPEM2_39_51">"'file://Servidor/luxelendocs/PROJECAO FINANCEIRA/PROJFIN 2002/PROJFIN - LME - 2002 - 45-10-07.xls'#$'RECEITA _ PLANEJAM E EMPRÉST'.$#REF!$#REF!"</definedName>
    <definedName name="IPEM2_39_51_22">"'file://Servidor/luxelendocs/PROJECAO FINANCEIRA/PROJFIN 2002/PROJFIN - LME - 2002 - 45-10-07.xls'#$'RECEITA _ PLANEJAM E EMPRÉST'.$#REF!$#REF!"</definedName>
    <definedName name="IPEM2_39_52">"'file://Servidor/luxelendocs/PROJECAO FINANCEIRA/PROJFIN 2002/PROJFIN - LME - 2002 - 45-10-07.xls'#$'RECEITA _ PLANEJAM E EMPRÉST'.$#REF!$#REF!"</definedName>
    <definedName name="IPEM2_39_52_22">"'file://Servidor/luxelendocs/PROJECAO FINANCEIRA/PROJFIN 2002/PROJFIN - LME - 2002 - 45-10-07.xls'#$'RECEITA _ PLANEJAM E EMPRÉST'.$#REF!$#REF!"</definedName>
    <definedName name="IPEM2_52">"'file://Servidor/luxelendocs/PROJECAO FINANCEIRA/PROJFIN 2002/PROJFIN - LME - 2002 - 45-10-07.xls'#$'RECEITA _ PLANEJAM E EMPRÉST'.$#REF!$#REF!"</definedName>
    <definedName name="IPEM2_52_22">"'file://Servidor/luxelendocs/PROJECAO FINANCEIRA/PROJFIN 2002/PROJFIN - LME - 2002 - 45-10-07.xls'#$'RECEITA _ PLANEJAM E EMPRÉST'.$#REF!$#REF!"</definedName>
    <definedName name="IPEM3">"'file://Servidor/luxelendocs/PROJECAO FINANCEIRA/PROJFIN 2002/PROJFIN - LME - 2002 - 45-10-07.xls'#$'RECEITA _ PLANEJAM E EMPRÉST'.$#REF!$#REF!"</definedName>
    <definedName name="IPEM3_39">"'file://Servidor/luxelendocs/PROJECAO FINANCEIRA/PROJFIN 2002/PROJFIN - LME - 2002 - 45-10-07.xls'#$'RECEITA _ PLANEJAM E EMPRÉST'.$#REF!$#REF!"</definedName>
    <definedName name="IPEM3_39_22">"'file://Servidor/luxelendocs/PROJECAO FINANCEIRA/PROJFIN 2002/PROJFIN - LME - 2002 - 45-10-07.xls'#$'RECEITA _ PLANEJAM E EMPRÉST'.$#REF!$#REF!"</definedName>
    <definedName name="IPEM3_39_51">"'file://Servidor/luxelendocs/PROJECAO FINANCEIRA/PROJFIN 2002/PROJFIN - LME - 2002 - 45-10-07.xls'#$'RECEITA _ PLANEJAM E EMPRÉST'.$#REF!$#REF!"</definedName>
    <definedName name="IPEM3_39_51_22">"'file://Servidor/luxelendocs/PROJECAO FINANCEIRA/PROJFIN 2002/PROJFIN - LME - 2002 - 45-10-07.xls'#$'RECEITA _ PLANEJAM E EMPRÉST'.$#REF!$#REF!"</definedName>
    <definedName name="IPEM3_39_52">"'file://Servidor/luxelendocs/PROJECAO FINANCEIRA/PROJFIN 2002/PROJFIN - LME - 2002 - 45-10-07.xls'#$'RECEITA _ PLANEJAM E EMPRÉST'.$#REF!$#REF!"</definedName>
    <definedName name="IPEM3_39_52_22">"'file://Servidor/luxelendocs/PROJECAO FINANCEIRA/PROJFIN 2002/PROJFIN - LME - 2002 - 45-10-07.xls'#$'RECEITA _ PLANEJAM E EMPRÉST'.$#REF!$#REF!"</definedName>
    <definedName name="IPEM3_52">"'file://Servidor/luxelendocs/PROJECAO FINANCEIRA/PROJFIN 2002/PROJFIN - LME - 2002 - 45-10-07.xls'#$'RECEITA _ PLANEJAM E EMPRÉST'.$#REF!$#REF!"</definedName>
    <definedName name="IPEM3_52_22">"'file://Servidor/luxelendocs/PROJECAO FINANCEIRA/PROJFIN 2002/PROJFIN - LME - 2002 - 45-10-07.xls'#$'RECEITA _ PLANEJAM E EMPRÉST'.$#REF!$#REF!"</definedName>
    <definedName name="IPEM4">"'file://Servidor/luxelendocs/PROJECAO FINANCEIRA/PROJFIN 2002/PROJFIN - LME - 2002 - 45-10-07.xls'#$'RECEITA _ PLANEJAM E EMPRÉST'.$#REF!$#REF!"</definedName>
    <definedName name="IPEM4_39">"'file://Servidor/luxelendocs/PROJECAO FINANCEIRA/PROJFIN 2002/PROJFIN - LME - 2002 - 45-10-07.xls'#$'RECEITA _ PLANEJAM E EMPRÉST'.$#REF!$#REF!"</definedName>
    <definedName name="IPEM4_39_22">"'file://Servidor/luxelendocs/PROJECAO FINANCEIRA/PROJFIN 2002/PROJFIN - LME - 2002 - 45-10-07.xls'#$'RECEITA _ PLANEJAM E EMPRÉST'.$#REF!$#REF!"</definedName>
    <definedName name="IPEM4_39_51">"'file://Servidor/luxelendocs/PROJECAO FINANCEIRA/PROJFIN 2002/PROJFIN - LME - 2002 - 45-10-07.xls'#$'RECEITA _ PLANEJAM E EMPRÉST'.$#REF!$#REF!"</definedName>
    <definedName name="IPEM4_39_51_22">"'file://Servidor/luxelendocs/PROJECAO FINANCEIRA/PROJFIN 2002/PROJFIN - LME - 2002 - 45-10-07.xls'#$'RECEITA _ PLANEJAM E EMPRÉST'.$#REF!$#REF!"</definedName>
    <definedName name="IPEM4_39_52">"'file://Servidor/luxelendocs/PROJECAO FINANCEIRA/PROJFIN 2002/PROJFIN - LME - 2002 - 45-10-07.xls'#$'RECEITA _ PLANEJAM E EMPRÉST'.$#REF!$#REF!"</definedName>
    <definedName name="IPEM4_39_52_22">"'file://Servidor/luxelendocs/PROJECAO FINANCEIRA/PROJFIN 2002/PROJFIN - LME - 2002 - 45-10-07.xls'#$'RECEITA _ PLANEJAM E EMPRÉST'.$#REF!$#REF!"</definedName>
    <definedName name="IPEM4_52">"'file://Servidor/luxelendocs/PROJECAO FINANCEIRA/PROJFIN 2002/PROJFIN - LME - 2002 - 45-10-07.xls'#$'RECEITA _ PLANEJAM E EMPRÉST'.$#REF!$#REF!"</definedName>
    <definedName name="IPEM4_52_22">"'file://Servidor/luxelendocs/PROJECAO FINANCEIRA/PROJFIN 2002/PROJFIN - LME - 2002 - 45-10-07.xls'#$'RECEITA _ PLANEJAM E EMPRÉST'.$#REF!$#REF!"</definedName>
    <definedName name="IPEM5">"'file://Servidor/luxelendocs/PROJECAO FINANCEIRA/PROJFIN 2002/PROJFIN - LME - 2002 - 45-10-07.xls'#$'RECEITA _ PLANEJAM E EMPRÉST'.$#REF!$#REF!"</definedName>
    <definedName name="IPEM5_39">"'file://Servidor/luxelendocs/PROJECAO FINANCEIRA/PROJFIN 2002/PROJFIN - LME - 2002 - 45-10-07.xls'#$'RECEITA _ PLANEJAM E EMPRÉST'.$#REF!$#REF!"</definedName>
    <definedName name="IPEM5_39_22">"'file://Servidor/luxelendocs/PROJECAO FINANCEIRA/PROJFIN 2002/PROJFIN - LME - 2002 - 45-10-07.xls'#$'RECEITA _ PLANEJAM E EMPRÉST'.$#REF!$#REF!"</definedName>
    <definedName name="IPEM5_39_51">"'file://Servidor/luxelendocs/PROJECAO FINANCEIRA/PROJFIN 2002/PROJFIN - LME - 2002 - 45-10-07.xls'#$'RECEITA _ PLANEJAM E EMPRÉST'.$#REF!$#REF!"</definedName>
    <definedName name="IPEM5_39_51_22">"'file://Servidor/luxelendocs/PROJECAO FINANCEIRA/PROJFIN 2002/PROJFIN - LME - 2002 - 45-10-07.xls'#$'RECEITA _ PLANEJAM E EMPRÉST'.$#REF!$#REF!"</definedName>
    <definedName name="IPEM5_39_52">"'file://Servidor/luxelendocs/PROJECAO FINANCEIRA/PROJFIN 2002/PROJFIN - LME - 2002 - 45-10-07.xls'#$'RECEITA _ PLANEJAM E EMPRÉST'.$#REF!$#REF!"</definedName>
    <definedName name="IPEM5_39_52_22">"'file://Servidor/luxelendocs/PROJECAO FINANCEIRA/PROJFIN 2002/PROJFIN - LME - 2002 - 45-10-07.xls'#$'RECEITA _ PLANEJAM E EMPRÉST'.$#REF!$#REF!"</definedName>
    <definedName name="IPEM5_52">"'file://Servidor/luxelendocs/PROJECAO FINANCEIRA/PROJFIN 2002/PROJFIN - LME - 2002 - 45-10-07.xls'#$'RECEITA _ PLANEJAM E EMPRÉST'.$#REF!$#REF!"</definedName>
    <definedName name="IPEM5_52_22">"'file://Servidor/luxelendocs/PROJECAO FINANCEIRA/PROJFIN 2002/PROJFIN - LME - 2002 - 45-10-07.xls'#$'RECEITA _ PLANEJAM E EMPRÉST'.$#REF!$#REF!"</definedName>
    <definedName name="IPEM6">"'file://Servidor/luxelendocs/PROJECAO FINANCEIRA/PROJFIN 2002/PROJFIN - LME - 2002 - 45-10-07.xls'#$'RECEITA _ PLANEJAM E EMPRÉST'.$#REF!$#REF!"</definedName>
    <definedName name="IPEM6_39">"'file://Servidor/luxelendocs/PROJECAO FINANCEIRA/PROJFIN 2002/PROJFIN - LME - 2002 - 45-10-07.xls'#$'RECEITA _ PLANEJAM E EMPRÉST'.$#REF!$#REF!"</definedName>
    <definedName name="IPEM6_39_22">"'file://Servidor/luxelendocs/PROJECAO FINANCEIRA/PROJFIN 2002/PROJFIN - LME - 2002 - 45-10-07.xls'#$'RECEITA _ PLANEJAM E EMPRÉST'.$#REF!$#REF!"</definedName>
    <definedName name="IPEM6_39_51">"'file://Servidor/luxelendocs/PROJECAO FINANCEIRA/PROJFIN 2002/PROJFIN - LME - 2002 - 45-10-07.xls'#$'RECEITA _ PLANEJAM E EMPRÉST'.$#REF!$#REF!"</definedName>
    <definedName name="IPEM6_39_51_22">"'file://Servidor/luxelendocs/PROJECAO FINANCEIRA/PROJFIN 2002/PROJFIN - LME - 2002 - 45-10-07.xls'#$'RECEITA _ PLANEJAM E EMPRÉST'.$#REF!$#REF!"</definedName>
    <definedName name="IPEM6_39_52">"'file://Servidor/luxelendocs/PROJECAO FINANCEIRA/PROJFIN 2002/PROJFIN - LME - 2002 - 45-10-07.xls'#$'RECEITA _ PLANEJAM E EMPRÉST'.$#REF!$#REF!"</definedName>
    <definedName name="IPEM6_39_52_22">"'file://Servidor/luxelendocs/PROJECAO FINANCEIRA/PROJFIN 2002/PROJFIN - LME - 2002 - 45-10-07.xls'#$'RECEITA _ PLANEJAM E EMPRÉST'.$#REF!$#REF!"</definedName>
    <definedName name="IPEM6_52">"'file://Servidor/luxelendocs/PROJECAO FINANCEIRA/PROJFIN 2002/PROJFIN - LME - 2002 - 45-10-07.xls'#$'RECEITA _ PLANEJAM E EMPRÉST'.$#REF!$#REF!"</definedName>
    <definedName name="IPEM6_52_22">"'file://Servidor/luxelendocs/PROJECAO FINANCEIRA/PROJFIN 2002/PROJFIN - LME - 2002 - 45-10-07.xls'#$'RECEITA _ PLANEJAM E EMPRÉST'.$#REF!$#REF!"</definedName>
    <definedName name="IPEM7">"'file://Servidor/luxelendocs/PROJECAO FINANCEIRA/PROJFIN 2002/PROJFIN - LME - 2002 - 45-10-07.xls'#$'RECEITA _ PLANEJAM E EMPRÉST'.$#REF!$#REF!"</definedName>
    <definedName name="IPEM7_39">"'file://Servidor/luxelendocs/PROJECAO FINANCEIRA/PROJFIN 2002/PROJFIN - LME - 2002 - 45-10-07.xls'#$'RECEITA _ PLANEJAM E EMPRÉST'.$#REF!$#REF!"</definedName>
    <definedName name="IPEM7_39_22">"'file://Servidor/luxelendocs/PROJECAO FINANCEIRA/PROJFIN 2002/PROJFIN - LME - 2002 - 45-10-07.xls'#$'RECEITA _ PLANEJAM E EMPRÉST'.$#REF!$#REF!"</definedName>
    <definedName name="IPEM7_39_51">"'file://Servidor/luxelendocs/PROJECAO FINANCEIRA/PROJFIN 2002/PROJFIN - LME - 2002 - 45-10-07.xls'#$'RECEITA _ PLANEJAM E EMPRÉST'.$#REF!$#REF!"</definedName>
    <definedName name="IPEM7_39_51_22">"'file://Servidor/luxelendocs/PROJECAO FINANCEIRA/PROJFIN 2002/PROJFIN - LME - 2002 - 45-10-07.xls'#$'RECEITA _ PLANEJAM E EMPRÉST'.$#REF!$#REF!"</definedName>
    <definedName name="IPEM7_39_52">"'file://Servidor/luxelendocs/PROJECAO FINANCEIRA/PROJFIN 2002/PROJFIN - LME - 2002 - 45-10-07.xls'#$'RECEITA _ PLANEJAM E EMPRÉST'.$#REF!$#REF!"</definedName>
    <definedName name="IPEM7_39_52_22">"'file://Servidor/luxelendocs/PROJECAO FINANCEIRA/PROJFIN 2002/PROJFIN - LME - 2002 - 45-10-07.xls'#$'RECEITA _ PLANEJAM E EMPRÉST'.$#REF!$#REF!"</definedName>
    <definedName name="IPEM7_52">"'file://Servidor/luxelendocs/PROJECAO FINANCEIRA/PROJFIN 2002/PROJFIN - LME - 2002 - 45-10-07.xls'#$'RECEITA _ PLANEJAM E EMPRÉST'.$#REF!$#REF!"</definedName>
    <definedName name="IPEM7_52_22">"'file://Servidor/luxelendocs/PROJECAO FINANCEIRA/PROJFIN 2002/PROJFIN - LME - 2002 - 45-10-07.xls'#$'RECEITA _ PLANEJAM E EMPRÉST'.$#REF!$#REF!"</definedName>
    <definedName name="IPEM8">"'file://Servidor/luxelendocs/PROJECAO FINANCEIRA/PROJFIN 2002/PROJFIN - LME - 2002 - 45-10-07.xls'#$'RECEITA _ PLANEJAM E EMPRÉST'.$#REF!$#REF!"</definedName>
    <definedName name="IPEM8_39">"'file://Servidor/luxelendocs/PROJECAO FINANCEIRA/PROJFIN 2002/PROJFIN - LME - 2002 - 45-10-07.xls'#$'RECEITA _ PLANEJAM E EMPRÉST'.$#REF!$#REF!"</definedName>
    <definedName name="IPEM8_39_22">"'file://Servidor/luxelendocs/PROJECAO FINANCEIRA/PROJFIN 2002/PROJFIN - LME - 2002 - 45-10-07.xls'#$'RECEITA _ PLANEJAM E EMPRÉST'.$#REF!$#REF!"</definedName>
    <definedName name="IPEM8_39_51">"'file://Servidor/luxelendocs/PROJECAO FINANCEIRA/PROJFIN 2002/PROJFIN - LME - 2002 - 45-10-07.xls'#$'RECEITA _ PLANEJAM E EMPRÉST'.$#REF!$#REF!"</definedName>
    <definedName name="IPEM8_39_51_22">"'file://Servidor/luxelendocs/PROJECAO FINANCEIRA/PROJFIN 2002/PROJFIN - LME - 2002 - 45-10-07.xls'#$'RECEITA _ PLANEJAM E EMPRÉST'.$#REF!$#REF!"</definedName>
    <definedName name="IPEM8_39_52">"'file://Servidor/luxelendocs/PROJECAO FINANCEIRA/PROJFIN 2002/PROJFIN - LME - 2002 - 45-10-07.xls'#$'RECEITA _ PLANEJAM E EMPRÉST'.$#REF!$#REF!"</definedName>
    <definedName name="IPEM8_39_52_22">"'file://Servidor/luxelendocs/PROJECAO FINANCEIRA/PROJFIN 2002/PROJFIN - LME - 2002 - 45-10-07.xls'#$'RECEITA _ PLANEJAM E EMPRÉST'.$#REF!$#REF!"</definedName>
    <definedName name="IPEM8_52">"'file://Servidor/luxelendocs/PROJECAO FINANCEIRA/PROJFIN 2002/PROJFIN - LME - 2002 - 45-10-07.xls'#$'RECEITA _ PLANEJAM E EMPRÉST'.$#REF!$#REF!"</definedName>
    <definedName name="IPEM8_52_22">"'file://Servidor/luxelendocs/PROJECAO FINANCEIRA/PROJFIN 2002/PROJFIN - LME - 2002 - 45-10-07.xls'#$'RECEITA _ PLANEJAM E EMPRÉST'.$#REF!$#REF!"</definedName>
    <definedName name="IPEM9">"'file://Servidor/luxelendocs/PROJECAO FINANCEIRA/PROJFIN 2002/PROJFIN - LME - 2002 - 45-10-07.xls'#$'RECEITA _ PLANEJAM E EMPRÉST'.$#REF!$#REF!"</definedName>
    <definedName name="IPEM9_39">"'file://Servidor/luxelendocs/PROJECAO FINANCEIRA/PROJFIN 2002/PROJFIN - LME - 2002 - 45-10-07.xls'#$'RECEITA _ PLANEJAM E EMPRÉST'.$#REF!$#REF!"</definedName>
    <definedName name="IPEM9_39_22">"'file://Servidor/luxelendocs/PROJECAO FINANCEIRA/PROJFIN 2002/PROJFIN - LME - 2002 - 45-10-07.xls'#$'RECEITA _ PLANEJAM E EMPRÉST'.$#REF!$#REF!"</definedName>
    <definedName name="IPEM9_39_51">"'file://Servidor/luxelendocs/PROJECAO FINANCEIRA/PROJFIN 2002/PROJFIN - LME - 2002 - 45-10-07.xls'#$'RECEITA _ PLANEJAM E EMPRÉST'.$#REF!$#REF!"</definedName>
    <definedName name="IPEM9_39_51_22">"'file://Servidor/luxelendocs/PROJECAO FINANCEIRA/PROJFIN 2002/PROJFIN - LME - 2002 - 45-10-07.xls'#$'RECEITA _ PLANEJAM E EMPRÉST'.$#REF!$#REF!"</definedName>
    <definedName name="IPEM9_39_52">"'file://Servidor/luxelendocs/PROJECAO FINANCEIRA/PROJFIN 2002/PROJFIN - LME - 2002 - 45-10-07.xls'#$'RECEITA _ PLANEJAM E EMPRÉST'.$#REF!$#REF!"</definedName>
    <definedName name="IPEM9_39_52_22">"'file://Servidor/luxelendocs/PROJECAO FINANCEIRA/PROJFIN 2002/PROJFIN - LME - 2002 - 45-10-07.xls'#$'RECEITA _ PLANEJAM E EMPRÉST'.$#REF!$#REF!"</definedName>
    <definedName name="IPEM9_52">"'file://Servidor/luxelendocs/PROJECAO FINANCEIRA/PROJFIN 2002/PROJFIN - LME - 2002 - 45-10-07.xls'#$'RECEITA _ PLANEJAM E EMPRÉST'.$#REF!$#REF!"</definedName>
    <definedName name="IPEM9_52_22">"'file://Servidor/luxelendocs/PROJECAO FINANCEIRA/PROJFIN 2002/PROJFIN - LME - 2002 - 45-10-07.xls'#$'RECEITA _ PLANEJAM E EMPRÉST'.$#REF!$#REF!"</definedName>
    <definedName name="ITAB10">NA()</definedName>
    <definedName name="LAMPADA_21">NA()</definedName>
    <definedName name="LAMPADA_22">"///I:/PREFEITURAS/PREFEITURAS - RJ (INDEX)/NOVA IGUACU/2008 - OS 002 - GESTAO COMPLETA/MEDICAO DE SERVICOS - MIPS/MANUTENCAO/2006 - OS 008 - MANUTENCAO/MEDICAO DE SERVICOS - MIPS/MANUTENCAO/MED SERV NI 2007 04-19 A 05-23 FATURADA.xls'#$LISTA.$B$3:$B$27"""</definedName>
    <definedName name="LAMPADA_28">NA()</definedName>
    <definedName name="LAMPADA_48">NA()</definedName>
    <definedName name="LAMPADA_7">NA()</definedName>
    <definedName name="lista">NA()</definedName>
    <definedName name="LUMINARIA_21">NA()</definedName>
    <definedName name="LUMINARIA_22">NA()</definedName>
    <definedName name="LUMINARIA_28">NA()</definedName>
    <definedName name="LUMINARIA_48">NA()</definedName>
    <definedName name="LUMINARIA_7">NA()</definedName>
    <definedName name="LUMINARIA_8">NA()</definedName>
    <definedName name="NI6_39">"'file://Servidor/luxelendocs/PROJECAO FINANCEIRA/PROJFIN 2002/PROJFIN - LME - 2002 - 45-10-07.xls'#$'RECEITA _ CONTRATOS'.$#REF!$#REF!"</definedName>
    <definedName name="NI6_39_22">"'file://Servidor/luxelendocs/PROJECAO FINANCEIRA/PROJFIN 2002/PROJFIN - LME - 2002 - 45-10-07.xls'#$'RECEITA _ CONTRATOS'.$#REF!$#REF!"</definedName>
    <definedName name="NI6_39_51">"'file://Servidor/luxelendocs/PROJECAO FINANCEIRA/PROJFIN 2002/PROJFIN - LME - 2002 - 45-10-07.xls'#$'RECEITA _ CONTRATOS'.$#REF!$#REF!"</definedName>
    <definedName name="NI6_39_51_22">"'file://Servidor/luxelendocs/PROJECAO FINANCEIRA/PROJFIN 2002/PROJFIN - LME - 2002 - 45-10-07.xls'#$'RECEITA _ CONTRATOS'.$#REF!$#REF!"</definedName>
    <definedName name="NI6_39_52">"'file://Servidor/luxelendocs/PROJECAO FINANCEIRA/PROJFIN 2002/PROJFIN - LME - 2002 - 45-10-07.xls'#$'RECEITA _ CONTRATOS'.$#REF!$#REF!"</definedName>
    <definedName name="NI6_39_52_22">"'file://Servidor/luxelendocs/PROJECAO FINANCEIRA/PROJFIN 2002/PROJFIN - LME - 2002 - 45-10-07.xls'#$'RECEITA _ CONTRATOS'.$#REF!$#REF!"</definedName>
    <definedName name="NI6_52">"'file://Servidor/luxelendocs/PROJECAO FINANCEIRA/PROJFIN 2002/PROJFIN - LME - 2002 - 45-10-07.xls'#$'RECEITA _ CONTRATOS'.$#REF!$#REF!"</definedName>
    <definedName name="NI6_52_22">"'file://Servidor/luxelendocs/PROJECAO FINANCEIRA/PROJFIN 2002/PROJFIN - LME - 2002 - 45-10-07.xls'#$'RECEITA _ CONTRATOS'.$#REF!$#REF!"</definedName>
    <definedName name="NI7_39">"'file://Servidor/luxelendocs/PROJECAO FINANCEIRA/PROJFIN 2002/PROJFIN - LME - 2002 - 45-10-07.xls'#$'RECEITA _ CONTRATOS'.$#REF!$#REF!"</definedName>
    <definedName name="NI7_39_22">"'file://Servidor/luxelendocs/PROJECAO FINANCEIRA/PROJFIN 2002/PROJFIN - LME - 2002 - 45-10-07.xls'#$'RECEITA _ CONTRATOS'.$#REF!$#REF!"</definedName>
    <definedName name="NI7_39_51">"'file://Servidor/luxelendocs/PROJECAO FINANCEIRA/PROJFIN 2002/PROJFIN - LME - 2002 - 45-10-07.xls'#$'RECEITA _ CONTRATOS'.$#REF!$#REF!"</definedName>
    <definedName name="NI7_39_51_22">"'file://Servidor/luxelendocs/PROJECAO FINANCEIRA/PROJFIN 2002/PROJFIN - LME - 2002 - 45-10-07.xls'#$'RECEITA _ CONTRATOS'.$#REF!$#REF!"</definedName>
    <definedName name="NI7_39_52">"'file://Servidor/luxelendocs/PROJECAO FINANCEIRA/PROJFIN 2002/PROJFIN - LME - 2002 - 45-10-07.xls'#$'RECEITA _ CONTRATOS'.$#REF!$#REF!"</definedName>
    <definedName name="NI7_39_52_22">"'file://Servidor/luxelendocs/PROJECAO FINANCEIRA/PROJFIN 2002/PROJFIN - LME - 2002 - 45-10-07.xls'#$'RECEITA _ CONTRATOS'.$#REF!$#REF!"</definedName>
    <definedName name="NI7_52">"'file://Servidor/luxelendocs/PROJECAO FINANCEIRA/PROJFIN 2002/PROJFIN - LME - 2002 - 45-10-07.xls'#$'RECEITA _ CONTRATOS'.$#REF!$#REF!"</definedName>
    <definedName name="NI7_52_22">"'file://Servidor/luxelendocs/PROJECAO FINANCEIRA/PROJFIN 2002/PROJFIN - LME - 2002 - 45-10-07.xls'#$'RECEITA _ CONTRATOS'.$#REF!$#REF!"</definedName>
    <definedName name="periodo">"'file://Servidor/luxelendocs/PROJECAO FINANCEIRA/PROJFIN 2002/PROJFIN - LME - 2002 - 45-10-07.xls'#$'RECEITA _ PLANEJAM E EMPRÉST'.$#REF!$#REF!"</definedName>
    <definedName name="periodo_22">"'file://Servidor/luxelendocs/PROJECAO FINANCEIRA/PROJFIN 2002/PROJFIN - LME - 2002 - 45-10-07.xls'#$'RECEITA _ PLANEJAM E EMPRÉST'.$#REF!$#REF!"</definedName>
    <definedName name="periodo_51">"'file://Servidor/luxelendocs/PROJECAO FINANCEIRA/PROJFIN 2002/PROJFIN - LME - 2002 - 45-10-07.xls'#$'RECEITA _ PLANEJAM E EMPRÉST'.$#REF!$#REF!"</definedName>
    <definedName name="periodo_51_22">"'file://Servidor/luxelendocs/PROJECAO FINANCEIRA/PROJFIN 2002/PROJFIN - LME - 2002 - 45-10-07.xls'#$'RECEITA _ PLANEJAM E EMPRÉST'.$#REF!$#REF!"</definedName>
    <definedName name="PROC6">"'file://Servidor/luxelendocs/PROJECAO FINANCEIRA/PROJFIN 2002/PROJFIN - LME - 2002 - 45-10-07.xls'#$'RECEITA _ PLANEJAM E EMPRÉST'.$#REF!$#REF!"</definedName>
    <definedName name="PROC6_39">"'file://Servidor/luxelendocs/PROJECAO FINANCEIRA/PROJFIN 2002/PROJFIN - LME - 2002 - 45-10-07.xls'#$'RECEITA _ PLANEJAM E EMPRÉST'.$#REF!$#REF!"</definedName>
    <definedName name="PROC6_39_22">"'file://Servidor/luxelendocs/PROJECAO FINANCEIRA/PROJFIN 2002/PROJFIN - LME - 2002 - 45-10-07.xls'#$'RECEITA _ PLANEJAM E EMPRÉST'.$#REF!$#REF!"</definedName>
    <definedName name="PROC6_39_51">"'file://Servidor/luxelendocs/PROJECAO FINANCEIRA/PROJFIN 2002/PROJFIN - LME - 2002 - 45-10-07.xls'#$'RECEITA _ PLANEJAM E EMPRÉST'.$#REF!$#REF!"</definedName>
    <definedName name="PROC6_39_51_22">"'file://Servidor/luxelendocs/PROJECAO FINANCEIRA/PROJFIN 2002/PROJFIN - LME - 2002 - 45-10-07.xls'#$'RECEITA _ PLANEJAM E EMPRÉST'.$#REF!$#REF!"</definedName>
    <definedName name="PROC6_39_52">"'file://Servidor/luxelendocs/PROJECAO FINANCEIRA/PROJFIN 2002/PROJFIN - LME - 2002 - 45-10-07.xls'#$'RECEITA _ PLANEJAM E EMPRÉST'.$#REF!$#REF!"</definedName>
    <definedName name="PROC6_39_52_22">"'file://Servidor/luxelendocs/PROJECAO FINANCEIRA/PROJFIN 2002/PROJFIN - LME - 2002 - 45-10-07.xls'#$'RECEITA _ PLANEJAM E EMPRÉST'.$#REF!$#REF!"</definedName>
    <definedName name="PROC6_52">"'file://Servidor/luxelendocs/PROJECAO FINANCEIRA/PROJFIN 2002/PROJFIN - LME - 2002 - 45-10-07.xls'#$'RECEITA _ PLANEJAM E EMPRÉST'.$#REF!$#REF!"</definedName>
    <definedName name="PROC6_52_22">"'file://Servidor/luxelendocs/PROJECAO FINANCEIRA/PROJFIN 2002/PROJFIN - LME - 2002 - 45-10-07.xls'#$'RECEITA _ PLANEJAM E EMPRÉST'.$#REF!$#REF!"</definedName>
    <definedName name="PROC7">"'file://Servidor/luxelendocs/PROJECAO FINANCEIRA/PROJFIN 2002/PROJFIN - LME - 2002 - 45-10-07.xls'#$'RECEITA _ PLANEJAM E EMPRÉST'.$#REF!$#REF!"</definedName>
    <definedName name="PROC7_39">"'file://Servidor/luxelendocs/PROJECAO FINANCEIRA/PROJFIN 2002/PROJFIN - LME - 2002 - 45-10-07.xls'#$'RECEITA _ PLANEJAM E EMPRÉST'.$#REF!$#REF!"</definedName>
    <definedName name="PROC7_39_22">"'file://Servidor/luxelendocs/PROJECAO FINANCEIRA/PROJFIN 2002/PROJFIN - LME - 2002 - 45-10-07.xls'#$'RECEITA _ PLANEJAM E EMPRÉST'.$#REF!$#REF!"</definedName>
    <definedName name="PROC7_39_51">"'file://Servidor/luxelendocs/PROJECAO FINANCEIRA/PROJFIN 2002/PROJFIN - LME - 2002 - 45-10-07.xls'#$'RECEITA _ PLANEJAM E EMPRÉST'.$#REF!$#REF!"</definedName>
    <definedName name="PROC7_39_51_22">"'file://Servidor/luxelendocs/PROJECAO FINANCEIRA/PROJFIN 2002/PROJFIN - LME - 2002 - 45-10-07.xls'#$'RECEITA _ PLANEJAM E EMPRÉST'.$#REF!$#REF!"</definedName>
    <definedName name="PROC7_39_52">"'file://Servidor/luxelendocs/PROJECAO FINANCEIRA/PROJFIN 2002/PROJFIN - LME - 2002 - 45-10-07.xls'#$'RECEITA _ PLANEJAM E EMPRÉST'.$#REF!$#REF!"</definedName>
    <definedName name="PROC7_39_52_22">"'file://Servidor/luxelendocs/PROJECAO FINANCEIRA/PROJFIN 2002/PROJFIN - LME - 2002 - 45-10-07.xls'#$'RECEITA _ PLANEJAM E EMPRÉST'.$#REF!$#REF!"</definedName>
    <definedName name="PROC7_52">"'file://Servidor/luxelendocs/PROJECAO FINANCEIRA/PROJFIN 2002/PROJFIN - LME - 2002 - 45-10-07.xls'#$'RECEITA _ PLANEJAM E EMPRÉST'.$#REF!$#REF!"</definedName>
    <definedName name="PROC7_52_22">"'file://Servidor/luxelendocs/PROJECAO FINANCEIRA/PROJFIN 2002/PROJFIN - LME - 2002 - 45-10-07.xls'#$'RECEITA _ PLANEJAM E EMPRÉST'.$#REF!$#REF!"</definedName>
    <definedName name="PROC8">"'file://Servidor/luxelendocs/PROJECAO FINANCEIRA/PROJFIN 2002/PROJFIN - LME - 2002 - 45-10-07.xls'#$'RECEITA _ PLANEJAM E EMPRÉST'.$#REF!$#REF!"</definedName>
    <definedName name="PROC8_39">"'file://Servidor/luxelendocs/PROJECAO FINANCEIRA/PROJFIN 2002/PROJFIN - LME - 2002 - 45-10-07.xls'#$'RECEITA _ PLANEJAM E EMPRÉST'.$#REF!$#REF!"</definedName>
    <definedName name="PROC8_39_22">"'file://Servidor/luxelendocs/PROJECAO FINANCEIRA/PROJFIN 2002/PROJFIN - LME - 2002 - 45-10-07.xls'#$'RECEITA _ PLANEJAM E EMPRÉST'.$#REF!$#REF!"</definedName>
    <definedName name="PROC8_39_51">"'file://Servidor/luxelendocs/PROJECAO FINANCEIRA/PROJFIN 2002/PROJFIN - LME - 2002 - 45-10-07.xls'#$'RECEITA _ PLANEJAM E EMPRÉST'.$#REF!$#REF!"</definedName>
    <definedName name="PROC8_39_51_22">"'file://Servidor/luxelendocs/PROJECAO FINANCEIRA/PROJFIN 2002/PROJFIN - LME - 2002 - 45-10-07.xls'#$'RECEITA _ PLANEJAM E EMPRÉST'.$#REF!$#REF!"</definedName>
    <definedName name="PROC8_39_52">"'file://Servidor/luxelendocs/PROJECAO FINANCEIRA/PROJFIN 2002/PROJFIN - LME - 2002 - 45-10-07.xls'#$'RECEITA _ PLANEJAM E EMPRÉST'.$#REF!$#REF!"</definedName>
    <definedName name="PROC8_39_52_22">"'file://Servidor/luxelendocs/PROJECAO FINANCEIRA/PROJFIN 2002/PROJFIN - LME - 2002 - 45-10-07.xls'#$'RECEITA _ PLANEJAM E EMPRÉST'.$#REF!$#REF!"</definedName>
    <definedName name="PROC8_52">"'file://Servidor/luxelendocs/PROJECAO FINANCEIRA/PROJFIN 2002/PROJFIN - LME - 2002 - 45-10-07.xls'#$'RECEITA _ PLANEJAM E EMPRÉST'.$#REF!$#REF!"</definedName>
    <definedName name="PROC8_52_22">"'file://Servidor/luxelendocs/PROJECAO FINANCEIRA/PROJFIN 2002/PROJFIN - LME - 2002 - 45-10-07.xls'#$'RECEITA _ PLANEJAM E EMPRÉST'.$#REF!$#REF!"</definedName>
    <definedName name="REATOR_21">NA()</definedName>
    <definedName name="REATOR_22">"//I:/PREFEITURAS/PREFEITURAS - RJ (INDEX)/NOVA IGUACU/2008 - OS 002 - GESTAO COMPLETA/MEDICAO DE SERVICOS - MIPS/MANUTENCAO/2006 - OS 008 - MANUTENCAO/MEDICAO DE SERVICOS - MIPS/MANUTENCAO/MED SERV NI 2007 04-19 A 05-23 FATURADA.xls'#$LISTA.$B$32:$B$60"""</definedName>
    <definedName name="REATOR_28">NA()</definedName>
    <definedName name="REATOR_48">NA()</definedName>
    <definedName name="REATOR_7">NA()</definedName>
    <definedName name="REATOR_8">NA()</definedName>
    <definedName name="_xlnm.Print_Titles" localSheetId="0">'ANEXO VIII-PLANILHA-ONE (REV)'!$1:$11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7" i="3" l="1"/>
  <c r="K39" i="3" l="1"/>
  <c r="I53" i="3" l="1"/>
  <c r="I52" i="3"/>
  <c r="I51" i="3"/>
  <c r="J51" i="3" s="1"/>
  <c r="I50" i="3"/>
  <c r="J50" i="3" s="1"/>
  <c r="I47" i="3"/>
  <c r="I45" i="3"/>
  <c r="I43" i="3"/>
  <c r="J43" i="3" s="1"/>
  <c r="I41" i="3"/>
  <c r="I40" i="3"/>
  <c r="I34" i="3"/>
  <c r="I33" i="3"/>
  <c r="I30" i="3"/>
  <c r="J30" i="3" s="1"/>
  <c r="I29" i="3"/>
  <c r="I26" i="3"/>
  <c r="J26" i="3" s="1"/>
  <c r="I16" i="3"/>
  <c r="H37" i="3"/>
  <c r="J37" i="3" s="1"/>
  <c r="H36" i="3"/>
  <c r="H35" i="3"/>
  <c r="J35" i="3" s="1"/>
  <c r="H21" i="3"/>
  <c r="H14" i="3"/>
  <c r="H12" i="3"/>
  <c r="J12" i="3" s="1"/>
  <c r="G53" i="3"/>
  <c r="C53" i="3"/>
  <c r="J52" i="3"/>
  <c r="G50" i="3"/>
  <c r="C50" i="3"/>
  <c r="G49" i="3"/>
  <c r="C49" i="3"/>
  <c r="G48" i="3"/>
  <c r="C48" i="3"/>
  <c r="J47" i="3"/>
  <c r="G47" i="3"/>
  <c r="C47" i="3"/>
  <c r="G46" i="3"/>
  <c r="C46" i="3"/>
  <c r="G45" i="3"/>
  <c r="C45" i="3"/>
  <c r="G44" i="3"/>
  <c r="I44" i="3" s="1"/>
  <c r="C44" i="3"/>
  <c r="G43" i="3"/>
  <c r="C43" i="3"/>
  <c r="G42" i="3"/>
  <c r="H42" i="3" s="1"/>
  <c r="C42" i="3"/>
  <c r="G41" i="3"/>
  <c r="C41" i="3"/>
  <c r="G40" i="3"/>
  <c r="C40" i="3"/>
  <c r="G39" i="3"/>
  <c r="I39" i="3" s="1"/>
  <c r="J39" i="3" s="1"/>
  <c r="C39" i="3"/>
  <c r="G38" i="3"/>
  <c r="I38" i="3" s="1"/>
  <c r="C38" i="3"/>
  <c r="C37" i="3"/>
  <c r="C36" i="3"/>
  <c r="C35" i="3"/>
  <c r="G34" i="3"/>
  <c r="C34" i="3"/>
  <c r="G33" i="3"/>
  <c r="C33" i="3"/>
  <c r="G32" i="3"/>
  <c r="C32" i="3"/>
  <c r="G31" i="3"/>
  <c r="I31" i="3" s="1"/>
  <c r="J31" i="3" s="1"/>
  <c r="G30" i="3"/>
  <c r="C30" i="3"/>
  <c r="G29" i="3"/>
  <c r="C29" i="3"/>
  <c r="G28" i="3"/>
  <c r="C28" i="3"/>
  <c r="G27" i="3"/>
  <c r="C27" i="3"/>
  <c r="G26" i="3"/>
  <c r="C26" i="3"/>
  <c r="G25" i="3"/>
  <c r="C25" i="3"/>
  <c r="G24" i="3"/>
  <c r="H24" i="3" s="1"/>
  <c r="C24" i="3"/>
  <c r="G23" i="3"/>
  <c r="H23" i="3" s="1"/>
  <c r="C23" i="3"/>
  <c r="G22" i="3"/>
  <c r="H22" i="3" s="1"/>
  <c r="J22" i="3" s="1"/>
  <c r="C22" i="3"/>
  <c r="G21" i="3"/>
  <c r="C21" i="3"/>
  <c r="G20" i="3"/>
  <c r="G19" i="3"/>
  <c r="C19" i="3"/>
  <c r="G18" i="3"/>
  <c r="I18" i="3" s="1"/>
  <c r="C18" i="3"/>
  <c r="G17" i="3"/>
  <c r="I17" i="3" s="1"/>
  <c r="J17" i="3" s="1"/>
  <c r="C17" i="3"/>
  <c r="G16" i="3"/>
  <c r="C16" i="3"/>
  <c r="G15" i="3"/>
  <c r="H15" i="3" s="1"/>
  <c r="C15" i="3"/>
  <c r="G14" i="3"/>
  <c r="C14" i="3"/>
  <c r="G13" i="3"/>
  <c r="I13" i="3" s="1"/>
  <c r="J13" i="3" s="1"/>
  <c r="C13" i="3"/>
  <c r="A13" i="3"/>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C12" i="3"/>
  <c r="J49" i="3" l="1"/>
  <c r="I25" i="3"/>
  <c r="J25" i="3" s="1"/>
  <c r="I49" i="3"/>
  <c r="J33" i="3"/>
  <c r="J40" i="3"/>
  <c r="I46" i="3"/>
  <c r="J46" i="3" s="1"/>
  <c r="J14" i="3"/>
  <c r="H19" i="3"/>
  <c r="J19" i="3" s="1"/>
  <c r="I27" i="3"/>
  <c r="J27" i="3" s="1"/>
  <c r="J45" i="3"/>
  <c r="H20" i="3"/>
  <c r="J20" i="3" s="1"/>
  <c r="I28" i="3"/>
  <c r="J28" i="3" s="1"/>
  <c r="I32" i="3"/>
  <c r="J32" i="3" s="1"/>
  <c r="I48" i="3"/>
  <c r="J48" i="3" s="1"/>
  <c r="J53" i="3"/>
  <c r="J44" i="3"/>
  <c r="J41" i="3"/>
  <c r="J38" i="3"/>
  <c r="J34" i="3"/>
  <c r="J29" i="3"/>
  <c r="J18" i="3"/>
  <c r="J16" i="3"/>
  <c r="J42" i="3"/>
  <c r="J36" i="3"/>
  <c r="J24" i="3"/>
  <c r="J23" i="3"/>
  <c r="J21" i="3"/>
  <c r="J15" i="3"/>
  <c r="J54" i="3" l="1"/>
</calcChain>
</file>

<file path=xl/sharedStrings.xml><?xml version="1.0" encoding="utf-8"?>
<sst xmlns="http://schemas.openxmlformats.org/spreadsheetml/2006/main" count="151" uniqueCount="79">
  <si>
    <t>CLIENTE</t>
  </si>
  <si>
    <t>PREFEITURA MUNICIPAL DE PETRÓPOLIS</t>
  </si>
  <si>
    <t>SECRETARIA DE SEGURANÇA, SERVIÇOS E ORDEM PÚBLICA</t>
  </si>
  <si>
    <t>DEPARTAMENTO DE ILUMINAÇÃO PÚBLICA</t>
  </si>
  <si>
    <t>LOCAL</t>
  </si>
  <si>
    <t xml:space="preserve">DIVERSOS LOGRADOUROS                                       </t>
  </si>
  <si>
    <t>OBRA / SERVIÇO</t>
  </si>
  <si>
    <t>CONTRATAÇÃO DE EMPRESA PARA PRESTAÇÃO DE SERVIÇO DE AMPLIAÇÃO COM  EFICIENTIZAÇÃO DO PARQUE DE ILUMINAÇÃO PÚBLICA DO MUNICÍPIO DE PETRÓPOLIS, MEDIANTE FORNECIMENTO DE MATERIAIS, MÃO DE OBRA, EQUIPAMENTOS E DEMAIS FERRAMENTAS NECESSÁRIAS</t>
  </si>
  <si>
    <t>I0 = 05/2019</t>
  </si>
  <si>
    <t>ONERADO</t>
  </si>
  <si>
    <t>CÓDIGO</t>
  </si>
  <si>
    <t>DESCRIÇÃO</t>
  </si>
  <si>
    <t>QUANT</t>
  </si>
  <si>
    <t>UNID.</t>
  </si>
  <si>
    <t>PREÇO UNITÁRIO</t>
  </si>
  <si>
    <t>TOTAL PROPOSTO</t>
  </si>
  <si>
    <t>PMP</t>
  </si>
  <si>
    <t>Plaqueta de identificação formando conjunto de 5 (cinco) números sequenciais, sendo que cada numeral deverá ser nas dimensões de 2,5 cm (largura) x 3,5 cm (altura) com impressão em amarelo, resistente a raios ultravioleta com duração mínima de 6 anos, gravada sobre uma placa em chapa de alumínio ou material acrílico medindo 5,0 cm (largura) x 30,0 cm (altura), com sistema para fixação no braço de luminária ou poste, conforme especificado no item 2.3.7 do Termo de Refêrencia. Fornecimento</t>
  </si>
  <si>
    <t>SCO</t>
  </si>
  <si>
    <t>Perfuração manual de solo, a trado até 10"</t>
  </si>
  <si>
    <t>M</t>
  </si>
  <si>
    <t>Preparo manual de terreno,compreendendo acerto,raspagem even tualmente ate 0.30m de profundidade e afastamento lateral do material excedente,exclusive compactacao</t>
  </si>
  <si>
    <t>M²</t>
  </si>
  <si>
    <t xml:space="preserve">Placa de sinalizacao para obra na via publica, tipo cavalete articulado, confeccionado em chapa Pet 2,4mm, fundo, textos e simbolos em vinil auto adesivo, estrutura em aco tratado a base de Wash primer, pintado pelo processo eletrostatico, nas dimensoes de 0,60m x 1,00m. Fornecimento </t>
  </si>
  <si>
    <t>UNID</t>
  </si>
  <si>
    <t xml:space="preserve">Aluguel de cone canalizador empilhavel T-Topde de alta densidade de polietileno inquebravel, com 1,06m de altura e 0,33m de faixa refletiva com base de borracha removivel, permitindo prestacao de pisca alerta, de acordo com o manual do DNSR e CET-RIO, com mais acessorios, incluindo manutencao, colocacao e retirada no final da obra, excluindo o pisca alerta. </t>
  </si>
  <si>
    <t>UNIDXMÊS</t>
  </si>
  <si>
    <t>TRANSPORTE DE CARGA DE QUALQUER NATUREZA,EXCLUSIVE AS DESPES AS DE CARGA E DESCARGA,TANTO DE ESPERA DO CAMINHAO COMO DO S ERVENTE OU EQUIPAMENTO AUXILIAR,A VELOCIDADE MEDIA DE 40KM/H ,EM CAMINHAO DE CARROCERIA FIXA A OLEO DIESEL,COM CAPACIDADE UTIL DE 7,5t, CONSIDERANDO O CAMINHÃO EQUIPADO COM GUINDAUTO DE  3,5t</t>
  </si>
  <si>
    <t>T X KM</t>
  </si>
  <si>
    <t>EMOP</t>
  </si>
  <si>
    <t>CARGA E DESCARGA MECANICA DE POSTES DE CONCRETO OU ACO,EM CA MINHAO DE CARROCERIA FIXA A OLEO DIESEL,COM CAPACIDADE UTIL DE 7,5T,INCLUSIVE O TEMPO DE CARGA,DESCARGA E MANOBRA DO CAM INHAO E DO EQUIPAMENTO AUXILIAR</t>
  </si>
  <si>
    <t>T</t>
  </si>
  <si>
    <t>TC 05.10.0150</t>
  </si>
  <si>
    <t xml:space="preserve"> Transporte manual de materiais diversos encosta acima, inclusive carga e descarga.</t>
  </si>
  <si>
    <t>T X dam</t>
  </si>
  <si>
    <t xml:space="preserve">Caminhao com Carroceria fixa, capacidade de 4 T, com motorista, material de operacao e material de manutencao, com as seguintes especificacoes minimas: dianteira com bau de aluminio medindo (5,00 x 2,300 x 2,236)m, destinada ao transporte de 16 pessoas sentadas em bancos ao longo de toda largura, de madeira, tipo bau, estofados e com cinto de seguranca e traseira aberta para transporte de ferramentas e materiais, cabine para motorista e 2 passageiros, equipado com direcao hidraulica, motor diesel de 150 CV. Custo mensal.   </t>
  </si>
  <si>
    <t xml:space="preserve">Poste de concreto duplo T, com 9,00m de comprimento e carga nominal no topo de 150kg, exclusive escavação e transporte. Fornecimento e assentamento. </t>
  </si>
  <si>
    <t>Poste de fibra de vidro,com 9,00m de comprimento e carga nominal no topo de 150kgf, exclusive escavacao e transporte. Fornecimento e assentamento</t>
  </si>
  <si>
    <t>Armação secundária vertical, completa, para uma rede de B.T., exclusive fornecimento da armação e das cintas de fixação. INSTALAÇÃO</t>
  </si>
  <si>
    <t>Isolador de baixa tensão (BT), tipo carretel, na cor marrom, medindo 72x72mm. FORNECIMENTO</t>
  </si>
  <si>
    <t>Alça preformada para cabo de alumínio 10mm²</t>
  </si>
  <si>
    <t>SINAPI</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</si>
  <si>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</si>
  <si>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</si>
  <si>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</si>
  <si>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PORCA ZINCADA, QUADRADA, DIAMETRO 5/8"                                                                                                                                                                                                                                                                                                                                                                                                                                                                    </t>
  </si>
  <si>
    <t xml:space="preserve">ARRUELA QUADRADA EM ACO GALVANIZADO, DIMENSAO = 38 MM, ESPESSURA = 3MM, DIAMETRO DO FURO= 18 MM                                                                                                                                                                                                                                                                                                                                                                                                           </t>
  </si>
  <si>
    <t xml:space="preserve">Braco reto, em aco de baixo teor de carbono SAE 1010/1020 galvanizado a fusao, internamente e externamente por imersao unica em banho de zinco, conforme NBR-7398 e 7400 da ABNT, com 0,57m de projecao horizontal diametro externo de 48mm, conforme desenho A-4-1926-PD e especificacao EM-RIOLUZ no 17. Fornecimento  </t>
  </si>
  <si>
    <t>Braco curvo, em aco de baixo teor de carbono SAE 1010/1020 galvanizado a fusao, interna e externamente por imersao unica em banho de zinco, conforme NBR-7398 e 7400 da ABNT, com 2,50m de projecao horizontal, diametro externo de 60,3mm, conforme desenho A4-1229-PD e especificacao EM-RIOLUZ n.o 17. Fornecimento  .</t>
  </si>
  <si>
    <t xml:space="preserve">Braco curvo, em aco de baixo teor de carbono SAE 1010/1020 galvanizado a fusao, interna e externamente por imersao unica em banho de zinco, conforme NBR-7398 e 7400 da ABNT, com 3,50m de projecao horizontal, diametro externo de 60,3mm, conforme desenho A4-1153-PD e especificacao EM-RIOLUZ n.o 17. Fornecimento.  </t>
  </si>
  <si>
    <t>Luminaria Pública com tecnologia em LED de 30/50/54W (para substituição de luminárias VS70 e VM80),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&gt;5853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</si>
  <si>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54/86/75W (para substituição de luminárias VS100 e VM125),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&gt;5853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</si>
  <si>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84/110/120W (para substituição de luminárias VS150),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&gt;9476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</si>
  <si>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180/190W (para substituição de luminárias VS250 e VM250),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&gt;18621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</si>
  <si>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Instalação de luminaria LED em ponta de braco ou poste de aco curvo, ate 10m de altura, inclusive colocação de braços, cabo, rele, conectores, exclusive fornecimento da braço, cabo,rele,conectores e luminaria.</t>
  </si>
  <si>
    <t>Lampada multivapor metalico (MVM), potencia de 100W, base E-27, bulbo ovoide, difuso reduzido, corrente 1.1A, tensao 100V, pulso de acendimento 2,8 a 4,0kV, fluxo luminoso nominal &gt;= 8100lm, temperatura de cor de 2700 a 3200oK, vida media &gt;= 10000hs, posicao de funcionamento universal. EM-RIOLUZ-57. Fornecimento.</t>
  </si>
  <si>
    <t>Lampada de multivapor metalico (MVM) de 150W/220V/E-27. Fornecimento.</t>
  </si>
  <si>
    <t>Lampada de multivapor metalica (MVM), base E-40, bulbo tubular, de 250W, 4000/4600oK, pulso de 0,58/0,75Kv. Fornecimento.</t>
  </si>
  <si>
    <t>Lampada multivapor metalico (MVM) de 400W, bulbo tubular, tensao de ignicao maior ou igual a 3Kv e menor ou igual a 4,5Kv, temperatura de cor entre 4000 e 5000oK, posicao de funcionamento horizontal mais ou menos 20o ou qualquer. Fornecimento</t>
  </si>
  <si>
    <t xml:space="preserve">Cabo de cobre flexivel, 750V, secao de 3x1,5mm2, PVC/ 70oC, classe 4. Fornecimento </t>
  </si>
  <si>
    <t xml:space="preserve">Cabo de aluminio triplexado, autossustentados, com isolação sólida extrudada de polietileno termoplástico (PE) para tensões até  0,6/1KV, 2X10+10mm². Fornecimento. </t>
  </si>
  <si>
    <t xml:space="preserve">Instalacao de rede de baixa tensao (BT), aerea, com cabo Multiplex, ou similar, de aluminio, exclusive fornecimento do cabo (lance) </t>
  </si>
  <si>
    <t>LANCE</t>
  </si>
  <si>
    <t>Conector perfurante para rede aerea, tensao de aplicacao: 0,6/1 KV, corpo isolado resistente as intemperies, na cor preta, contato dentado: liga de cobre estanhado, com camada de espessura minima de 8 um e condutividade eletrica minima de 98% IACS a 20o C, parafuso torquimetrico: liga de aluminio, capuz: material elastomerico na cor preta, incorporados ao corpo do conector de forma imperdivel, grau de protecao: IP-65, para cabos: principal: 6mm2 - 185mm2 e derivacao: 1,5mm2 - 10mm2. Fornecimento.</t>
  </si>
  <si>
    <t>IP 10.30.0518-1 </t>
  </si>
  <si>
    <t>Conector tipo cunha, em liga de cobre estanhado, para a fixacao de condutores de aluminio ou cobre, por efeito de mola. Modelo tipo no 7, padrao RIOLUZ, tipo A, AMP ou similar. Fornecimento</t>
  </si>
  <si>
    <t>IP 10.30.0515-1</t>
  </si>
  <si>
    <t xml:space="preserve">Conector tipo cunha, em liga de cobre estanhado, para a fixacao de condutores de aluminio ou cobre, por efeito de mola. Modelo tipo no 6, padrao RIOLUZ, tipo B, AMP ou similar. Fornecimento </t>
  </si>
  <si>
    <t>Rele fotoeletronico para iluminacao publica, tipo FAIL-OFF, tensao de alimentacao de 105V e 305V, potencia da carga 1000W ou 1800VA, corrente maxima da carga 10A. Corpo em policarbonato na cor azul, estabilizado ao UV; pinos em latao estanhado, devendo atender a especificacao EM-RIOLUZ-66 e ANSI C136.10 e NBR 5126, no que couber. Fornecimento.</t>
  </si>
  <si>
    <t>TOTAL DO ORÇAMENTO</t>
  </si>
  <si>
    <t>ITEM</t>
  </si>
  <si>
    <t>Administração da obra (MODIFICADO CONFORME ORIENTAÇÃO TCE)</t>
  </si>
  <si>
    <t>ANEXO VIII - PLANILHA ORÇAMENTÁRIA  -  (MODIFICADA CONFORME ITEM 5, 10 e 11 do Voto do TCE)</t>
  </si>
  <si>
    <t>PREÇO BDI INCLUSO PADRÃO (20%)</t>
  </si>
  <si>
    <t>PREÇO BDI INCLUSO DIFERENCIADO (13%)</t>
  </si>
  <si>
    <t>D</t>
  </si>
  <si>
    <t>Colocacao de braco, padrao RIOLUZ, com 0,57m ou 1,77m de projecao horizontal, para luminaria LRJ-10, em poste de concreto, exclusive fornecimento do braco e  das ferragens de fixacao.</t>
  </si>
  <si>
    <t>Colocacao de braco, padrao RIOLUZ, de 2,6m ate 3,50m de projecao horizontal, em poste reto de aco ou concreto, exclusive fornecimento do braco e  das ferragens de fixacao.</t>
  </si>
  <si>
    <t>Colocacao de braco, padrao RIOLUZ, de 1,5m ate 2,50m de projecao horizontal, em poste reto de aco ou concreto, exclusive fornecimento do braco e  das ferragens de fixacao.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</si>
</sst>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 ;&quot; (&quot;#,##0.00\);&quot; -&quot;#\ ;@\ "/>
  </numFmts>
  <fonts count="15" x14ac:knownFonts="1">
    <font>
      <sz val="11"/>
      <color theme="1"/>
      <name val="Calibri"/>
      <family val="2"/>
      <scheme val="minor"/>
    </font>
    <font>
      <sz val="10"/>
      <name val="Arial"/>
      <family val="2"/>
    </font>
    <font>
      <b/>
      <sz val="10"/>
      <name val="Arial"/>
      <family val="2"/>
    </font>
    <font>
      <sz val="8"/>
      <name val="Arial"/>
      <family val="2"/>
    </font>
    <font>
      <b/>
      <sz val="10"/>
      <color indexed="12"/>
      <name val="Arial"/>
      <family val="2"/>
    </font>
    <font>
      <b/>
      <sz val="12"/>
      <name val="Arial"/>
      <family val="2"/>
    </font>
    <font>
      <sz val="11"/>
      <color indexed="8"/>
      <name val="Calibri"/>
      <family val="2"/>
    </font>
    <font>
      <sz val="8"/>
      <color indexed="8"/>
      <name val="Arial"/>
      <family val="2"/>
    </font>
    <font>
      <b/>
      <sz val="12"/>
      <color indexed="8"/>
      <name val="Arial"/>
      <family val="2"/>
    </font>
    <font>
      <sz val="10"/>
      <color indexed="8"/>
      <name val="Arial"/>
      <family val="2"/>
    </font>
    <font>
      <sz val="12"/>
      <name val="Arial"/>
      <family val="2"/>
    </font>
    <font>
      <b/>
      <sz val="10"/>
      <color rgb="FFFF0000"/>
      <name val="Arial"/>
      <family val="2"/>
    </font>
    <font>
      <b/>
      <sz val="12"/>
      <color rgb="FFFF0000"/>
      <name val="Arial"/>
      <family val="2"/>
    </font>
    <font>
      <sz val="9"/>
      <name val="Arial"/>
      <family val="2"/>
    </font>
    <font>
      <sz val="10"/>
      <color rgb="FFFF0000"/>
      <name val="Arial"/>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0" fontId="6" fillId="0" borderId="0"/>
  </cellStyleXfs>
  <cellXfs count="96">
    <xf numFmtId="0" fontId="0" fillId="0" borderId="0" xfId="0"/>
    <xf numFmtId="0" fontId="1" fillId="0" borderId="0" xfId="1"/>
    <xf numFmtId="0" fontId="2" fillId="0" borderId="0" xfId="1" applyFont="1" applyAlignment="1">
      <alignment horizontal="center" vertical="center"/>
    </xf>
    <xf numFmtId="0" fontId="3" fillId="0" borderId="0" xfId="1" applyFont="1"/>
    <xf numFmtId="0" fontId="4" fillId="0" borderId="4" xfId="1" applyFont="1" applyBorder="1" applyAlignment="1">
      <alignment horizontal="right" vertical="top" wrapText="1"/>
    </xf>
    <xf numFmtId="0" fontId="7" fillId="0" borderId="0" xfId="2" applyFont="1"/>
    <xf numFmtId="0" fontId="9" fillId="0" borderId="0" xfId="2" applyFont="1" applyAlignment="1">
      <alignment horizontal="center" vertical="center"/>
    </xf>
    <xf numFmtId="0" fontId="9" fillId="0" borderId="0" xfId="2" applyFont="1"/>
    <xf numFmtId="164" fontId="9" fillId="0" borderId="6" xfId="2" applyNumberFormat="1" applyFont="1" applyBorder="1"/>
    <xf numFmtId="0" fontId="1" fillId="0" borderId="0" xfId="1" applyProtection="1">
      <protection locked="0"/>
    </xf>
    <xf numFmtId="0" fontId="2" fillId="0" borderId="0" xfId="1" applyFont="1" applyAlignment="1" applyProtection="1">
      <alignment horizontal="center" vertical="center"/>
      <protection locked="0"/>
    </xf>
    <xf numFmtId="1" fontId="5" fillId="0" borderId="4" xfId="1" applyNumberFormat="1" applyFont="1" applyBorder="1" applyAlignment="1" applyProtection="1">
      <alignment horizontal="center" vertical="center" wrapText="1"/>
      <protection locked="0"/>
    </xf>
    <xf numFmtId="165" fontId="5" fillId="0" borderId="4" xfId="1" applyNumberFormat="1" applyFont="1" applyBorder="1" applyAlignment="1" applyProtection="1">
      <alignment horizontal="center" vertical="center" wrapText="1"/>
      <protection locked="0"/>
    </xf>
    <xf numFmtId="164" fontId="5" fillId="0" borderId="4" xfId="1" applyNumberFormat="1" applyFont="1" applyBorder="1" applyAlignment="1" applyProtection="1">
      <alignment horizontal="center" vertical="center" wrapText="1"/>
      <protection locked="0"/>
    </xf>
    <xf numFmtId="164" fontId="10" fillId="0" borderId="0" xfId="1" applyNumberFormat="1" applyFont="1" applyAlignment="1">
      <alignment horizontal="center" vertical="center" wrapText="1"/>
    </xf>
    <xf numFmtId="0" fontId="1" fillId="0" borderId="0" xfId="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center" vertical="center"/>
    </xf>
    <xf numFmtId="0" fontId="5" fillId="0" borderId="11" xfId="1" applyFont="1" applyBorder="1" applyAlignment="1">
      <alignment horizontal="center" vertical="center" wrapText="1"/>
    </xf>
    <xf numFmtId="0" fontId="5" fillId="0" borderId="11" xfId="1" applyFont="1" applyBorder="1" applyAlignment="1">
      <alignment horizontal="center" vertical="center"/>
    </xf>
    <xf numFmtId="0" fontId="5" fillId="0" borderId="11" xfId="1" applyFont="1" applyBorder="1" applyAlignment="1">
      <alignment horizontal="left" vertical="center" wrapText="1"/>
    </xf>
    <xf numFmtId="4" fontId="5" fillId="0" borderId="11" xfId="1" applyNumberFormat="1" applyFont="1" applyBorder="1" applyAlignment="1">
      <alignment horizontal="center" vertical="center"/>
    </xf>
    <xf numFmtId="164" fontId="5" fillId="0" borderId="11" xfId="1" applyNumberFormat="1" applyFont="1" applyBorder="1" applyAlignment="1">
      <alignment horizontal="center" vertical="center"/>
    </xf>
    <xf numFmtId="164" fontId="5" fillId="0" borderId="11" xfId="1" applyNumberFormat="1" applyFont="1" applyBorder="1" applyAlignment="1">
      <alignment horizontal="center" vertical="center" wrapText="1"/>
    </xf>
    <xf numFmtId="0" fontId="11" fillId="0" borderId="0" xfId="1" applyFont="1"/>
    <xf numFmtId="0" fontId="11" fillId="0" borderId="0" xfId="1" applyFont="1" applyAlignment="1">
      <alignment horizontal="center" vertical="center"/>
    </xf>
    <xf numFmtId="2" fontId="1" fillId="0" borderId="0" xfId="1" applyNumberFormat="1" applyAlignment="1">
      <alignment horizontal="center" vertical="center"/>
    </xf>
    <xf numFmtId="0" fontId="5" fillId="0" borderId="11" xfId="2" applyFont="1" applyBorder="1" applyAlignment="1">
      <alignment horizontal="left" vertical="center" wrapText="1"/>
    </xf>
    <xf numFmtId="164" fontId="5" fillId="0" borderId="12" xfId="1" applyNumberFormat="1" applyFont="1" applyBorder="1" applyAlignment="1">
      <alignment horizontal="center" vertical="center" wrapText="1"/>
    </xf>
    <xf numFmtId="0" fontId="5" fillId="0" borderId="12" xfId="1" applyFont="1" applyBorder="1" applyAlignment="1">
      <alignment horizontal="center" vertical="center"/>
    </xf>
    <xf numFmtId="0" fontId="5" fillId="0" borderId="12" xfId="1" applyFont="1" applyBorder="1" applyAlignment="1">
      <alignment horizontal="left" vertical="center" wrapText="1"/>
    </xf>
    <xf numFmtId="164" fontId="5" fillId="0" borderId="12" xfId="1" applyNumberFormat="1" applyFont="1" applyBorder="1" applyAlignment="1">
      <alignment horizontal="center" vertical="center"/>
    </xf>
    <xf numFmtId="164" fontId="12" fillId="0" borderId="4"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0" xfId="1" applyFont="1" applyAlignment="1">
      <alignment horizontal="center" vertical="center"/>
    </xf>
    <xf numFmtId="0" fontId="13" fillId="0" borderId="0" xfId="1" applyFont="1" applyAlignment="1">
      <alignment horizontal="left" vertical="center" wrapText="1"/>
    </xf>
    <xf numFmtId="164" fontId="1" fillId="0" borderId="0" xfId="1" applyNumberFormat="1"/>
    <xf numFmtId="164" fontId="8" fillId="2" borderId="4" xfId="2" applyNumberFormat="1" applyFont="1" applyFill="1" applyBorder="1" applyAlignment="1">
      <alignment horizontal="center" vertical="center" wrapText="1"/>
    </xf>
    <xf numFmtId="164" fontId="5" fillId="2" borderId="4" xfId="2" applyNumberFormat="1" applyFont="1" applyFill="1" applyBorder="1" applyAlignment="1">
      <alignment horizontal="center" vertical="center" wrapText="1"/>
    </xf>
    <xf numFmtId="0" fontId="4" fillId="0" borderId="4" xfId="1" applyFont="1" applyBorder="1" applyAlignment="1">
      <alignment horizontal="right" vertical="center" wrapText="1"/>
    </xf>
    <xf numFmtId="0" fontId="12" fillId="0" borderId="11" xfId="1" applyFont="1" applyBorder="1" applyAlignment="1">
      <alignment horizontal="center" vertical="center"/>
    </xf>
    <xf numFmtId="0" fontId="12" fillId="0" borderId="11" xfId="1" applyFont="1" applyBorder="1" applyAlignment="1">
      <alignment horizontal="left" vertical="center" wrapText="1"/>
    </xf>
    <xf numFmtId="164" fontId="12" fillId="0" borderId="11" xfId="1" applyNumberFormat="1" applyFont="1" applyBorder="1" applyAlignment="1">
      <alignment horizontal="center" vertical="center" wrapText="1"/>
    </xf>
    <xf numFmtId="0" fontId="5" fillId="0" borderId="10" xfId="1" applyFont="1" applyFill="1" applyBorder="1" applyAlignment="1">
      <alignment horizontal="center" vertical="center"/>
    </xf>
    <xf numFmtId="0" fontId="5" fillId="0" borderId="10" xfId="1" applyFont="1" applyFill="1" applyBorder="1" applyAlignment="1">
      <alignment horizontal="center" vertical="center" wrapText="1"/>
    </xf>
    <xf numFmtId="49" fontId="5" fillId="0" borderId="10" xfId="1" applyNumberFormat="1" applyFont="1" applyFill="1" applyBorder="1" applyAlignment="1">
      <alignment horizontal="center" vertical="center"/>
    </xf>
    <xf numFmtId="0" fontId="5" fillId="0" borderId="10" xfId="1" applyFont="1" applyFill="1" applyBorder="1" applyAlignment="1">
      <alignment horizontal="left" vertical="center" wrapText="1"/>
    </xf>
    <xf numFmtId="4" fontId="5" fillId="0" borderId="10" xfId="1" applyNumberFormat="1" applyFont="1" applyFill="1" applyBorder="1" applyAlignment="1">
      <alignment horizontal="center" vertical="center"/>
    </xf>
    <xf numFmtId="164" fontId="5" fillId="0" borderId="10" xfId="1" applyNumberFormat="1" applyFont="1" applyFill="1" applyBorder="1" applyAlignment="1">
      <alignment horizontal="center" vertical="center"/>
    </xf>
    <xf numFmtId="164" fontId="5" fillId="0" borderId="10" xfId="1" applyNumberFormat="1" applyFont="1" applyFill="1" applyBorder="1" applyAlignment="1">
      <alignment horizontal="center" vertical="center" wrapText="1"/>
    </xf>
    <xf numFmtId="164" fontId="10" fillId="0" borderId="0" xfId="1" applyNumberFormat="1" applyFont="1" applyFill="1" applyAlignment="1">
      <alignment horizontal="center" vertical="center" wrapText="1"/>
    </xf>
    <xf numFmtId="0" fontId="1" fillId="0" borderId="0" xfId="1" applyFill="1" applyAlignment="1">
      <alignment horizontal="center" vertical="center"/>
    </xf>
    <xf numFmtId="0" fontId="2" fillId="0" borderId="0" xfId="1" applyFont="1" applyFill="1" applyAlignment="1">
      <alignment horizontal="center" vertical="center"/>
    </xf>
    <xf numFmtId="0" fontId="1" fillId="0" borderId="0" xfId="1" applyFill="1"/>
    <xf numFmtId="0" fontId="1" fillId="0" borderId="0" xfId="1" applyFont="1" applyAlignment="1">
      <alignment horizontal="center" vertical="center"/>
    </xf>
    <xf numFmtId="0" fontId="14" fillId="0" borderId="0" xfId="1" applyFont="1" applyAlignment="1">
      <alignment horizontal="center" vertical="center"/>
    </xf>
    <xf numFmtId="4" fontId="1" fillId="0" borderId="0" xfId="1" applyNumberFormat="1" applyAlignment="1">
      <alignment horizontal="center" vertical="center"/>
    </xf>
    <xf numFmtId="4" fontId="1" fillId="0" borderId="0" xfId="1" applyNumberFormat="1"/>
    <xf numFmtId="4" fontId="5" fillId="2" borderId="11" xfId="1" applyNumberFormat="1" applyFont="1" applyFill="1" applyBorder="1" applyAlignment="1">
      <alignment horizontal="center" vertical="center"/>
    </xf>
    <xf numFmtId="0" fontId="5" fillId="2" borderId="11" xfId="1" applyFont="1" applyFill="1" applyBorder="1" applyAlignment="1">
      <alignment horizontal="center" vertical="center" wrapText="1"/>
    </xf>
    <xf numFmtId="49" fontId="5" fillId="2" borderId="11" xfId="1" applyNumberFormat="1" applyFont="1" applyFill="1" applyBorder="1" applyAlignment="1">
      <alignment horizontal="center" vertical="center" wrapText="1"/>
    </xf>
    <xf numFmtId="0" fontId="5" fillId="2" borderId="11" xfId="1" applyFont="1" applyFill="1" applyBorder="1" applyAlignment="1">
      <alignment horizontal="center" vertical="center"/>
    </xf>
    <xf numFmtId="49" fontId="5" fillId="2" borderId="11" xfId="1" applyNumberFormat="1" applyFont="1" applyFill="1" applyBorder="1" applyAlignment="1">
      <alignment horizontal="center" vertical="center"/>
    </xf>
    <xf numFmtId="0" fontId="5" fillId="0" borderId="11" xfId="1" applyFont="1" applyFill="1" applyBorder="1" applyAlignment="1">
      <alignment horizontal="center" vertical="center"/>
    </xf>
    <xf numFmtId="0" fontId="5" fillId="0" borderId="11" xfId="1" applyFont="1" applyFill="1" applyBorder="1" applyAlignment="1">
      <alignment horizontal="center" vertical="center" wrapText="1"/>
    </xf>
    <xf numFmtId="2" fontId="5" fillId="2" borderId="11" xfId="1" applyNumberFormat="1" applyFont="1" applyFill="1" applyBorder="1" applyAlignment="1">
      <alignment horizontal="center" vertical="center"/>
    </xf>
    <xf numFmtId="49" fontId="5" fillId="2" borderId="11" xfId="2" applyNumberFormat="1" applyFont="1" applyFill="1" applyBorder="1" applyAlignment="1">
      <alignment horizontal="center" vertical="center" wrapText="1"/>
    </xf>
    <xf numFmtId="0" fontId="5" fillId="2" borderId="11" xfId="2" applyFont="1" applyFill="1" applyBorder="1" applyAlignment="1">
      <alignment horizontal="center" vertical="center" wrapText="1"/>
    </xf>
    <xf numFmtId="0" fontId="12" fillId="2" borderId="11" xfId="1" applyFont="1" applyFill="1" applyBorder="1" applyAlignment="1">
      <alignment horizontal="center" vertical="center"/>
    </xf>
    <xf numFmtId="0" fontId="12" fillId="2" borderId="11" xfId="1" applyFont="1" applyFill="1" applyBorder="1" applyAlignment="1">
      <alignment horizontal="center" vertical="center" wrapText="1"/>
    </xf>
    <xf numFmtId="4" fontId="12" fillId="2" borderId="11" xfId="1" applyNumberFormat="1" applyFont="1" applyFill="1" applyBorder="1" applyAlignment="1">
      <alignment horizontal="center" vertical="center"/>
    </xf>
    <xf numFmtId="0" fontId="5" fillId="2" borderId="11" xfId="1" applyFont="1" applyFill="1" applyBorder="1" applyAlignment="1">
      <alignment horizontal="left" vertical="center" wrapText="1"/>
    </xf>
    <xf numFmtId="0" fontId="5" fillId="2" borderId="14" xfId="1" applyFont="1" applyFill="1" applyBorder="1" applyAlignment="1">
      <alignment horizontal="center" vertical="center"/>
    </xf>
    <xf numFmtId="0" fontId="5" fillId="2" borderId="14" xfId="1" applyFont="1" applyFill="1" applyBorder="1" applyAlignment="1">
      <alignment horizontal="center" vertical="center" wrapText="1"/>
    </xf>
    <xf numFmtId="0" fontId="5" fillId="2" borderId="12" xfId="1" applyFont="1" applyFill="1" applyBorder="1" applyAlignment="1">
      <alignment horizontal="center" vertical="center"/>
    </xf>
    <xf numFmtId="4" fontId="5" fillId="2" borderId="12" xfId="1" applyNumberFormat="1" applyFont="1" applyFill="1" applyBorder="1" applyAlignment="1">
      <alignment horizontal="center" vertical="center"/>
    </xf>
    <xf numFmtId="0" fontId="1" fillId="0" borderId="0" xfId="1" applyAlignment="1">
      <alignment horizontal="center"/>
    </xf>
    <xf numFmtId="0" fontId="1" fillId="0" borderId="9" xfId="1" applyBorder="1" applyAlignment="1">
      <alignment horizontal="center"/>
    </xf>
    <xf numFmtId="0" fontId="3" fillId="0" borderId="0" xfId="1" applyFont="1" applyAlignment="1">
      <alignment horizontal="center"/>
    </xf>
    <xf numFmtId="0" fontId="3" fillId="0" borderId="9" xfId="1" applyFont="1" applyBorder="1" applyAlignment="1">
      <alignment horizontal="center"/>
    </xf>
    <xf numFmtId="0" fontId="4" fillId="0" borderId="4" xfId="1" applyFont="1" applyBorder="1" applyAlignment="1">
      <alignment horizontal="right" vertical="center" wrapText="1"/>
    </xf>
    <xf numFmtId="0" fontId="5" fillId="0" borderId="4" xfId="1" applyFont="1" applyBorder="1" applyAlignment="1">
      <alignment horizontal="left" vertical="center" wrapText="1"/>
    </xf>
    <xf numFmtId="0" fontId="7" fillId="0" borderId="0" xfId="2" applyFont="1" applyAlignment="1">
      <alignment horizontal="center"/>
    </xf>
    <xf numFmtId="164" fontId="7" fillId="0" borderId="5" xfId="2" applyNumberFormat="1" applyFont="1" applyBorder="1" applyAlignment="1">
      <alignment horizontal="center" vertical="center" wrapText="1"/>
    </xf>
    <xf numFmtId="164" fontId="7" fillId="0" borderId="6" xfId="2" applyNumberFormat="1" applyFont="1" applyBorder="1" applyAlignment="1">
      <alignment horizontal="center" vertical="center" wrapText="1"/>
    </xf>
    <xf numFmtId="164" fontId="7" fillId="0" borderId="7" xfId="2" applyNumberFormat="1" applyFont="1" applyBorder="1" applyAlignment="1">
      <alignment horizontal="center" vertical="center" wrapText="1"/>
    </xf>
    <xf numFmtId="164" fontId="7" fillId="0" borderId="8" xfId="2" applyNumberFormat="1" applyFont="1" applyBorder="1" applyAlignment="1">
      <alignment horizontal="center" vertical="center" wrapText="1"/>
    </xf>
    <xf numFmtId="164" fontId="7" fillId="0" borderId="0" xfId="2" applyNumberFormat="1" applyFont="1" applyAlignment="1">
      <alignment horizontal="center" vertical="center" wrapText="1"/>
    </xf>
    <xf numFmtId="164" fontId="7" fillId="0" borderId="9" xfId="2" applyNumberFormat="1" applyFont="1" applyBorder="1" applyAlignment="1">
      <alignment horizontal="center" vertical="center" wrapText="1"/>
    </xf>
    <xf numFmtId="1" fontId="5" fillId="0" borderId="1" xfId="1" applyNumberFormat="1" applyFont="1" applyBorder="1" applyAlignment="1" applyProtection="1">
      <alignment horizontal="center" vertical="center"/>
      <protection locked="0"/>
    </xf>
    <xf numFmtId="1" fontId="5" fillId="0" borderId="2" xfId="1" applyNumberFormat="1" applyFont="1" applyBorder="1" applyAlignment="1" applyProtection="1">
      <alignment horizontal="center" vertical="center"/>
      <protection locked="0"/>
    </xf>
    <xf numFmtId="1" fontId="5" fillId="0" borderId="3" xfId="1" applyNumberFormat="1" applyFont="1" applyBorder="1" applyAlignment="1" applyProtection="1">
      <alignment horizontal="center" vertical="center"/>
      <protection locked="0"/>
    </xf>
    <xf numFmtId="1" fontId="5" fillId="0" borderId="1" xfId="1" applyNumberFormat="1" applyFont="1" applyBorder="1" applyAlignment="1" applyProtection="1">
      <alignment horizontal="center" vertical="center" wrapText="1"/>
      <protection locked="0"/>
    </xf>
    <xf numFmtId="1" fontId="5" fillId="0" borderId="3" xfId="1" applyNumberFormat="1" applyFont="1" applyBorder="1" applyAlignment="1" applyProtection="1">
      <alignment horizontal="center" vertical="center" wrapText="1"/>
      <protection locked="0"/>
    </xf>
    <xf numFmtId="164" fontId="12" fillId="0" borderId="13" xfId="1" applyNumberFormat="1" applyFont="1" applyBorder="1" applyAlignment="1">
      <alignment horizontal="right" vertical="center"/>
    </xf>
    <xf numFmtId="164" fontId="12" fillId="0" borderId="4" xfId="1" applyNumberFormat="1" applyFont="1" applyBorder="1" applyAlignment="1">
      <alignment horizontal="right" vertical="center"/>
    </xf>
  </cellXfs>
  <cellStyles count="3">
    <cellStyle name="Normal" xfId="0" builtinId="0"/>
    <cellStyle name="Normal 10" xfId="1" xr:uid="{B788A968-030D-4209-A8A0-C84FCB81383C}"/>
    <cellStyle name="Normal_MEMÓRIA DE CÁLCULO  - JULHO DE 2012" xfId="2" xr:uid="{951EC804-66DC-40BB-B44A-52EC8DB822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390525</xdr:colOff>
      <xdr:row>7</xdr:row>
      <xdr:rowOff>0</xdr:rowOff>
    </xdr:from>
    <xdr:to>
      <xdr:col>2</xdr:col>
      <xdr:colOff>1047750</xdr:colOff>
      <xdr:row>7</xdr:row>
      <xdr:rowOff>76200</xdr:rowOff>
    </xdr:to>
    <xdr:sp macro="" textlink="">
      <xdr:nvSpPr>
        <xdr:cNvPr id="2" name="Object 1" hidden="1">
          <a:extLst>
            <a:ext uri="{63B3BB69-23CF-44E3-9099-C40C66FF867C}">
              <a14:compatExt xmlns:a14="http://schemas.microsoft.com/office/drawing/2010/main" spid="_x0000_s6145"/>
            </a:ext>
            <a:ext uri="{FF2B5EF4-FFF2-40B4-BE49-F238E27FC236}">
              <a16:creationId xmlns:a16="http://schemas.microsoft.com/office/drawing/2014/main" id="{00000000-0008-0000-0000-000002000000}"/>
            </a:ext>
          </a:extLst>
        </xdr:cNvPr>
        <xdr:cNvSpPr/>
      </xdr:nvSpPr>
      <xdr:spPr bwMode="auto">
        <a:xfrm>
          <a:off x="1000125" y="1762125"/>
          <a:ext cx="2057400" cy="762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1</xdr:col>
      <xdr:colOff>228600</xdr:colOff>
      <xdr:row>1</xdr:row>
      <xdr:rowOff>0</xdr:rowOff>
    </xdr:from>
    <xdr:to>
      <xdr:col>2</xdr:col>
      <xdr:colOff>457200</xdr:colOff>
      <xdr:row>7</xdr:row>
      <xdr:rowOff>0</xdr:rowOff>
    </xdr:to>
    <xdr:sp macro="" textlink="">
      <xdr:nvSpPr>
        <xdr:cNvPr id="3" name="Object 1" hidden="1">
          <a:extLst>
            <a:ext uri="{FF2B5EF4-FFF2-40B4-BE49-F238E27FC236}">
              <a16:creationId xmlns:a16="http://schemas.microsoft.com/office/drawing/2014/main" id="{00000000-0008-0000-0000-000003000000}"/>
            </a:ext>
          </a:extLst>
        </xdr:cNvPr>
        <xdr:cNvSpPr>
          <a:spLocks noChangeArrowheads="1"/>
        </xdr:cNvSpPr>
      </xdr:nvSpPr>
      <xdr:spPr bwMode="auto">
        <a:xfrm>
          <a:off x="838200" y="200025"/>
          <a:ext cx="1628775" cy="15621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1</xdr:col>
      <xdr:colOff>228600</xdr:colOff>
      <xdr:row>1</xdr:row>
      <xdr:rowOff>57150</xdr:rowOff>
    </xdr:from>
    <xdr:to>
      <xdr:col>2</xdr:col>
      <xdr:colOff>457200</xdr:colOff>
      <xdr:row>7</xdr:row>
      <xdr:rowOff>0</xdr:rowOff>
    </xdr:to>
    <xdr:sp macro="" textlink="">
      <xdr:nvSpPr>
        <xdr:cNvPr id="4" name="Object 1" hidden="1">
          <a:extLst>
            <a:ext uri="{FF2B5EF4-FFF2-40B4-BE49-F238E27FC236}">
              <a16:creationId xmlns:a16="http://schemas.microsoft.com/office/drawing/2014/main" id="{00000000-0008-0000-0000-000004000000}"/>
            </a:ext>
          </a:extLst>
        </xdr:cNvPr>
        <xdr:cNvSpPr>
          <a:spLocks noChangeArrowheads="1"/>
        </xdr:cNvSpPr>
      </xdr:nvSpPr>
      <xdr:spPr bwMode="auto">
        <a:xfrm>
          <a:off x="838200" y="257175"/>
          <a:ext cx="1628775" cy="15049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0</xdr:col>
          <xdr:colOff>428625</xdr:colOff>
          <xdr:row>1</xdr:row>
          <xdr:rowOff>161925</xdr:rowOff>
        </xdr:from>
        <xdr:to>
          <xdr:col>1</xdr:col>
          <xdr:colOff>762000</xdr:colOff>
          <xdr:row>5</xdr:row>
          <xdr:rowOff>238125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ONT%20MANUT%20PMNI%202001%20PROP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lumina&#231;&#227;o%20P&#250;blica\GER&#202;NCIAMENTO%20DE%20IP\LICITA&#199;&#195;O%202019\Extens&#227;o%20de%20Rede%20para%20IP%20-%202019\ECRIP%20E%20EFICIENTIZA&#199;&#195;O%202019%20-%20FINAL\ONERADA%20ECRIP%202019%20-%20MEM&#211;RIA%20DE%20C&#193;LCULO%20REV%20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LAIS\CHAMADA%20P&#218;BLICA%20DE%20PROJETOS%20-%20ENEL\PROJETO%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_MDO_PMNI"/>
      <sheetName val="FATOR"/>
      <sheetName val="PRECOS_ACELET"/>
      <sheetName val="PRECOS_BASE_ANTERIOR_+_10%"/>
      <sheetName val="PRECOS__PMNI"/>
      <sheetName val="PRECOS_MONTANA"/>
      <sheetName val="LUCRO_ACELET"/>
      <sheetName val="LUCRO_MONTANA"/>
      <sheetName val="COMISSOES"/>
      <sheetName val="CUSTO MDO PMNI"/>
      <sheetName val="PRECOS ACELET"/>
      <sheetName val="PRECOS BASE ANTERIOR + 10%"/>
      <sheetName val="PRECOS  PMNI"/>
      <sheetName val="PRECOS MONTANA"/>
      <sheetName val="LUCRO ACELET"/>
      <sheetName val="LUCRO MONTANA"/>
    </sheetNames>
    <sheetDataSet>
      <sheetData sheetId="0"/>
      <sheetData sheetId="1">
        <row r="29">
          <cell r="D29">
            <v>1.6890000000000001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SERVIÇOS - GERAL"/>
      <sheetName val="ADM - PLAQUETA - ONE"/>
      <sheetName val="POSTE - PREPARAÇÃO - ONE"/>
      <sheetName val="CANTEIRO - ONE"/>
      <sheetName val="TRANSPORTE - ONE"/>
      <sheetName val="POSTES DUPLO T - ONE"/>
      <sheetName val="POSTE DE FIBRA - ONE"/>
      <sheetName val="ELETROFERRAGENS - ONE"/>
      <sheetName val="BRAÇO - ONE"/>
      <sheetName val="LUM VS70 - LED - ONE"/>
      <sheetName val="LUM VS100 - LED -ONE"/>
      <sheetName val="LUM VS150 - LED -ONE"/>
      <sheetName val="LUM VS250 - LED -ONE"/>
      <sheetName val="COL. LUM. - ONE"/>
      <sheetName val="MVM 100-150-250-400W"/>
      <sheetName val="CABOS - ONE"/>
      <sheetName val="CONECTORES E RELÊ- ONE"/>
      <sheetName val=" PLANILHA - ONE"/>
    </sheetNames>
    <sheetDataSet>
      <sheetData sheetId="0"/>
      <sheetData sheetId="1"/>
      <sheetData sheetId="2"/>
      <sheetData sheetId="3">
        <row r="10">
          <cell r="B10" t="str">
            <v>01-090-070-6</v>
          </cell>
        </row>
        <row r="31">
          <cell r="B31" t="str">
            <v>01.999.004-0</v>
          </cell>
          <cell r="F31">
            <v>10.299999999999999</v>
          </cell>
        </row>
      </sheetData>
      <sheetData sheetId="4">
        <row r="10">
          <cell r="B10" t="str">
            <v>SE 05.05.0100</v>
          </cell>
          <cell r="F10">
            <v>26.84</v>
          </cell>
        </row>
        <row r="21">
          <cell r="B21" t="str">
            <v>SE 20.05.0200</v>
          </cell>
          <cell r="F21">
            <v>8.59</v>
          </cell>
        </row>
      </sheetData>
      <sheetData sheetId="5">
        <row r="10">
          <cell r="B10" t="str">
            <v>AD 20.25.0210</v>
          </cell>
          <cell r="F10">
            <v>576</v>
          </cell>
        </row>
        <row r="18">
          <cell r="B18" t="str">
            <v>AD 25.05.0250</v>
          </cell>
          <cell r="F18">
            <v>48</v>
          </cell>
        </row>
      </sheetData>
      <sheetData sheetId="6">
        <row r="10">
          <cell r="B10" t="str">
            <v>TC 05.05.0100</v>
          </cell>
          <cell r="F10">
            <v>0.87</v>
          </cell>
        </row>
        <row r="26">
          <cell r="B26" t="str">
            <v>04.007.0050-0</v>
          </cell>
          <cell r="F26">
            <v>66.19</v>
          </cell>
        </row>
        <row r="41">
          <cell r="F41">
            <v>21.48</v>
          </cell>
        </row>
        <row r="51">
          <cell r="B51" t="str">
            <v>EQ 05.05.0370</v>
          </cell>
          <cell r="F51">
            <v>7845.97</v>
          </cell>
        </row>
      </sheetData>
      <sheetData sheetId="7">
        <row r="10">
          <cell r="B10" t="str">
            <v>IP 05.05.83397</v>
          </cell>
          <cell r="F10">
            <v>788.64400000000001</v>
          </cell>
        </row>
      </sheetData>
      <sheetData sheetId="8">
        <row r="10">
          <cell r="B10" t="str">
            <v>IP 05.05.83397</v>
          </cell>
          <cell r="F10">
            <v>1859.8040000000001</v>
          </cell>
        </row>
      </sheetData>
      <sheetData sheetId="9">
        <row r="10">
          <cell r="B10" t="str">
            <v>IP 10.05.0050</v>
          </cell>
          <cell r="F10">
            <v>12.22</v>
          </cell>
        </row>
        <row r="19">
          <cell r="B19" t="str">
            <v>IP 15.15.0050</v>
          </cell>
          <cell r="F19">
            <v>3.34</v>
          </cell>
        </row>
        <row r="27">
          <cell r="B27" t="str">
            <v>10.25.0150-1</v>
          </cell>
          <cell r="F27">
            <v>3.71</v>
          </cell>
        </row>
        <row r="60">
          <cell r="B60">
            <v>441</v>
          </cell>
          <cell r="F60" t="str">
            <v>6,07</v>
          </cell>
        </row>
        <row r="67">
          <cell r="B67">
            <v>431</v>
          </cell>
          <cell r="F67" t="str">
            <v>7,33</v>
          </cell>
        </row>
        <row r="74">
          <cell r="B74">
            <v>432</v>
          </cell>
          <cell r="F74" t="str">
            <v>8,08</v>
          </cell>
        </row>
        <row r="82">
          <cell r="B82">
            <v>4337</v>
          </cell>
          <cell r="F82" t="str">
            <v>1,77</v>
          </cell>
        </row>
        <row r="90">
          <cell r="F90" t="str">
            <v>0,73</v>
          </cell>
        </row>
      </sheetData>
      <sheetData sheetId="10">
        <row r="10">
          <cell r="B10" t="str">
            <v>IP 05.50.0057-1</v>
          </cell>
          <cell r="F10">
            <v>95.32</v>
          </cell>
        </row>
        <row r="31">
          <cell r="B31" t="str">
            <v>IP 05.50.0556</v>
          </cell>
          <cell r="F31">
            <v>232.71</v>
          </cell>
        </row>
        <row r="40">
          <cell r="B40" t="str">
            <v>IP 05.50.0600</v>
          </cell>
          <cell r="F40">
            <v>286.97000000000003</v>
          </cell>
        </row>
      </sheetData>
      <sheetData sheetId="11">
        <row r="10">
          <cell r="B10" t="str">
            <v>IP 50.05.0999-1</v>
          </cell>
          <cell r="F10">
            <v>714.75166666666667</v>
          </cell>
        </row>
      </sheetData>
      <sheetData sheetId="12">
        <row r="11">
          <cell r="B11" t="str">
            <v>IP 50.05.0999-2</v>
          </cell>
          <cell r="F11">
            <v>772.13166666666666</v>
          </cell>
        </row>
      </sheetData>
      <sheetData sheetId="13">
        <row r="11">
          <cell r="B11" t="str">
            <v>IP 50.05.0999-3</v>
          </cell>
          <cell r="F11">
            <v>873.9083333333333</v>
          </cell>
        </row>
      </sheetData>
      <sheetData sheetId="14">
        <row r="10">
          <cell r="F10">
            <v>1175.5616666666665</v>
          </cell>
        </row>
      </sheetData>
      <sheetData sheetId="15">
        <row r="10">
          <cell r="B10" t="str">
            <v>IP 50.40.0106-1</v>
          </cell>
          <cell r="F10">
            <v>160.55588800000001</v>
          </cell>
        </row>
        <row r="62">
          <cell r="B62" t="str">
            <v>IP 05.55.0100-1</v>
          </cell>
        </row>
        <row r="87">
          <cell r="B87" t="str">
            <v>IP 05.55.0150-1</v>
          </cell>
        </row>
        <row r="112">
          <cell r="B112" t="str">
            <v xml:space="preserve"> IP 05.55.0200-1</v>
          </cell>
        </row>
      </sheetData>
      <sheetData sheetId="16">
        <row r="10">
          <cell r="B10" t="str">
            <v>IP 50.25.0410</v>
          </cell>
          <cell r="F10">
            <v>146.44</v>
          </cell>
        </row>
        <row r="17">
          <cell r="B17" t="str">
            <v>IP 50.25.0412</v>
          </cell>
          <cell r="F17">
            <v>287.02</v>
          </cell>
        </row>
        <row r="24">
          <cell r="B24" t="str">
            <v>IP 50.25.0421</v>
          </cell>
          <cell r="F24">
            <v>65</v>
          </cell>
        </row>
        <row r="31">
          <cell r="B31" t="str">
            <v>IP 50.25.0424</v>
          </cell>
          <cell r="F31">
            <v>69</v>
          </cell>
        </row>
      </sheetData>
      <sheetData sheetId="17">
        <row r="10">
          <cell r="B10" t="str">
            <v>IP 15.30.0062-1</v>
          </cell>
          <cell r="F10">
            <v>2.82</v>
          </cell>
        </row>
        <row r="39">
          <cell r="B39" t="str">
            <v>IP 15.43.0200-1</v>
          </cell>
          <cell r="F39">
            <v>2.8899999999999997</v>
          </cell>
        </row>
        <row r="65">
          <cell r="B65" t="str">
            <v xml:space="preserve">IP 15.05.0150-1         </v>
          </cell>
          <cell r="F65">
            <v>83.468899999999991</v>
          </cell>
        </row>
      </sheetData>
      <sheetData sheetId="18">
        <row r="10">
          <cell r="B10" t="str">
            <v>IP 10.30.0555</v>
          </cell>
          <cell r="F10">
            <v>14.1</v>
          </cell>
        </row>
        <row r="24">
          <cell r="B24" t="str">
            <v>IP 45.05.0275</v>
          </cell>
          <cell r="F24">
            <v>28.18</v>
          </cell>
        </row>
      </sheetData>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OBRAS - GERAL"/>
      <sheetName val="ADM - PLAQUETA - ONE"/>
      <sheetName val="CANTEIRO - ONE"/>
      <sheetName val="TRANSPORTE - ONE"/>
      <sheetName val="ELETROFERRAGENS - ONE"/>
      <sheetName val="BRAÇO - ONE"/>
      <sheetName val="LUM VS100 - LED -ONE"/>
      <sheetName val="LUM VS150 - LED -ONE"/>
      <sheetName val="LUM VS250 - LED -ONE"/>
      <sheetName val="COL. LUM. - ONE"/>
      <sheetName val="CABOS - ONE"/>
      <sheetName val="CONECTORES - ONE"/>
      <sheetName val=" PLANILHA - 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0">
          <cell r="B10" t="str">
            <v>IP 49.05.0999-4</v>
          </cell>
        </row>
      </sheetData>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09D62-E03D-4741-AABB-531961EFC55D}">
  <dimension ref="A1:M57"/>
  <sheetViews>
    <sheetView tabSelected="1" view="pageBreakPreview" topLeftCell="A52" zoomScale="60" zoomScaleNormal="75" workbookViewId="0">
      <selection activeCell="H37" sqref="H37"/>
    </sheetView>
  </sheetViews>
  <sheetFormatPr defaultRowHeight="15.75" x14ac:dyDescent="0.2"/>
  <cols>
    <col min="1" max="1" width="9.140625" style="1"/>
    <col min="2" max="2" width="21" style="33" customWidth="1"/>
    <col min="3" max="3" width="23.5703125" style="34" customWidth="1"/>
    <col min="4" max="4" width="121.28515625" style="35" customWidth="1"/>
    <col min="5" max="6" width="17.5703125" style="1" customWidth="1"/>
    <col min="7" max="7" width="21.85546875" style="36" customWidth="1"/>
    <col min="8" max="8" width="18.7109375" style="1" customWidth="1"/>
    <col min="9" max="9" width="23.140625" style="1" customWidth="1"/>
    <col min="10" max="10" width="22.28515625" style="1" customWidth="1"/>
    <col min="11" max="11" width="22.42578125" style="1" customWidth="1"/>
    <col min="12" max="12" width="9.140625" style="1"/>
    <col min="13" max="13" width="9.140625" style="2"/>
    <col min="14" max="16384" width="9.140625" style="1"/>
  </cols>
  <sheetData>
    <row r="1" spans="1:13" ht="15.75" customHeight="1" thickBot="1" x14ac:dyDescent="0.25">
      <c r="A1" s="76"/>
      <c r="B1" s="76"/>
      <c r="C1" s="76"/>
      <c r="D1" s="76"/>
      <c r="E1" s="76"/>
      <c r="F1" s="76"/>
      <c r="G1" s="76"/>
      <c r="H1" s="76"/>
      <c r="I1" s="76"/>
      <c r="J1" s="77"/>
    </row>
    <row r="2" spans="1:13" s="3" customFormat="1" ht="15.75" customHeight="1" thickBot="1" x14ac:dyDescent="0.25">
      <c r="A2" s="78"/>
      <c r="B2" s="79"/>
      <c r="C2" s="80" t="s">
        <v>0</v>
      </c>
      <c r="D2" s="81" t="s">
        <v>1</v>
      </c>
      <c r="E2" s="81"/>
      <c r="F2" s="81"/>
      <c r="G2" s="81"/>
      <c r="H2" s="81"/>
      <c r="I2" s="81"/>
      <c r="J2" s="81"/>
    </row>
    <row r="3" spans="1:13" s="3" customFormat="1" ht="18.75" customHeight="1" thickBot="1" x14ac:dyDescent="0.25">
      <c r="A3" s="78"/>
      <c r="B3" s="79"/>
      <c r="C3" s="80"/>
      <c r="D3" s="81" t="s">
        <v>2</v>
      </c>
      <c r="E3" s="81"/>
      <c r="F3" s="81"/>
      <c r="G3" s="81"/>
      <c r="H3" s="81"/>
      <c r="I3" s="81"/>
      <c r="J3" s="81"/>
    </row>
    <row r="4" spans="1:13" s="3" customFormat="1" ht="15.75" customHeight="1" thickBot="1" x14ac:dyDescent="0.25">
      <c r="A4" s="78"/>
      <c r="B4" s="79"/>
      <c r="C4" s="80"/>
      <c r="D4" s="81" t="s">
        <v>3</v>
      </c>
      <c r="E4" s="81"/>
      <c r="F4" s="81"/>
      <c r="G4" s="81"/>
      <c r="H4" s="81"/>
      <c r="I4" s="81"/>
      <c r="J4" s="81"/>
    </row>
    <row r="5" spans="1:13" s="3" customFormat="1" ht="21" customHeight="1" thickBot="1" x14ac:dyDescent="0.25">
      <c r="A5" s="78"/>
      <c r="B5" s="79"/>
      <c r="C5" s="4" t="s">
        <v>4</v>
      </c>
      <c r="D5" s="81" t="s">
        <v>5</v>
      </c>
      <c r="E5" s="81"/>
      <c r="F5" s="81"/>
      <c r="G5" s="81"/>
      <c r="H5" s="81"/>
      <c r="I5" s="81"/>
      <c r="J5" s="81"/>
    </row>
    <row r="6" spans="1:13" s="3" customFormat="1" ht="33" customHeight="1" thickBot="1" x14ac:dyDescent="0.25">
      <c r="A6" s="78"/>
      <c r="B6" s="79"/>
      <c r="C6" s="39" t="s">
        <v>6</v>
      </c>
      <c r="D6" s="81" t="s">
        <v>7</v>
      </c>
      <c r="E6" s="81"/>
      <c r="F6" s="81"/>
      <c r="G6" s="81"/>
      <c r="H6" s="81"/>
      <c r="I6" s="81"/>
      <c r="J6" s="81"/>
    </row>
    <row r="7" spans="1:13" s="5" customFormat="1" ht="18.75" customHeight="1" thickBot="1" x14ac:dyDescent="0.25">
      <c r="A7" s="82"/>
      <c r="B7" s="82"/>
      <c r="C7" s="82"/>
      <c r="D7" s="82"/>
      <c r="E7" s="82"/>
      <c r="F7" s="82"/>
      <c r="G7" s="37" t="s">
        <v>8</v>
      </c>
      <c r="H7" s="83"/>
      <c r="I7" s="84"/>
      <c r="J7" s="85"/>
    </row>
    <row r="8" spans="1:13" s="7" customFormat="1" ht="15" customHeight="1" thickBot="1" x14ac:dyDescent="0.25">
      <c r="A8" s="82"/>
      <c r="B8" s="82"/>
      <c r="C8" s="82"/>
      <c r="D8" s="82"/>
      <c r="E8" s="82"/>
      <c r="F8" s="82"/>
      <c r="G8" s="38" t="s">
        <v>9</v>
      </c>
      <c r="H8" s="86"/>
      <c r="I8" s="87"/>
      <c r="J8" s="88"/>
      <c r="K8" s="6"/>
      <c r="L8" s="6"/>
    </row>
    <row r="9" spans="1:13" s="7" customFormat="1" ht="15.75" customHeight="1" thickBot="1" x14ac:dyDescent="0.25">
      <c r="A9" s="82"/>
      <c r="B9" s="82"/>
      <c r="C9" s="82"/>
      <c r="D9" s="82"/>
      <c r="E9" s="82"/>
      <c r="F9" s="82"/>
      <c r="G9" s="8"/>
      <c r="H9" s="87"/>
      <c r="I9" s="87"/>
      <c r="J9" s="88"/>
      <c r="K9" s="6"/>
      <c r="L9" s="6"/>
    </row>
    <row r="10" spans="1:13" s="9" customFormat="1" ht="18.75" customHeight="1" thickBot="1" x14ac:dyDescent="0.25">
      <c r="A10" s="89" t="s">
        <v>72</v>
      </c>
      <c r="B10" s="90"/>
      <c r="C10" s="90"/>
      <c r="D10" s="90"/>
      <c r="E10" s="90"/>
      <c r="F10" s="90"/>
      <c r="G10" s="90"/>
      <c r="H10" s="90"/>
      <c r="I10" s="90"/>
      <c r="J10" s="91"/>
      <c r="M10" s="10"/>
    </row>
    <row r="11" spans="1:13" s="15" customFormat="1" ht="66.75" customHeight="1" thickBot="1" x14ac:dyDescent="0.3">
      <c r="A11" s="11" t="s">
        <v>70</v>
      </c>
      <c r="B11" s="92" t="s">
        <v>10</v>
      </c>
      <c r="C11" s="93"/>
      <c r="D11" s="11" t="s">
        <v>11</v>
      </c>
      <c r="E11" s="12" t="s">
        <v>12</v>
      </c>
      <c r="F11" s="12" t="s">
        <v>13</v>
      </c>
      <c r="G11" s="13" t="s">
        <v>14</v>
      </c>
      <c r="H11" s="12" t="s">
        <v>73</v>
      </c>
      <c r="I11" s="12" t="s">
        <v>74</v>
      </c>
      <c r="J11" s="12" t="s">
        <v>15</v>
      </c>
      <c r="K11" s="14"/>
      <c r="M11" s="16"/>
    </row>
    <row r="12" spans="1:13" s="53" customFormat="1" ht="21" customHeight="1" x14ac:dyDescent="0.2">
      <c r="A12" s="43">
        <v>1</v>
      </c>
      <c r="B12" s="44" t="s">
        <v>16</v>
      </c>
      <c r="C12" s="45" t="str">
        <f>'[2]ADM - PLAQUETA - ONE'!B10</f>
        <v>01-090-070-6</v>
      </c>
      <c r="D12" s="46" t="s">
        <v>71</v>
      </c>
      <c r="E12" s="47">
        <v>100</v>
      </c>
      <c r="F12" s="43" t="s">
        <v>24</v>
      </c>
      <c r="G12" s="48">
        <v>6302.43</v>
      </c>
      <c r="H12" s="49">
        <f>TRUNC(G12*1.2,2)</f>
        <v>7562.91</v>
      </c>
      <c r="I12" s="49"/>
      <c r="J12" s="49">
        <f>TRUNC(E12*H12,2)</f>
        <v>756291</v>
      </c>
      <c r="K12" s="50">
        <v>34186686.210000001</v>
      </c>
      <c r="L12" s="51"/>
      <c r="M12" s="52"/>
    </row>
    <row r="13" spans="1:13" s="24" customFormat="1" ht="102" customHeight="1" x14ac:dyDescent="0.2">
      <c r="A13" s="19">
        <f>1+A12</f>
        <v>2</v>
      </c>
      <c r="B13" s="18" t="s">
        <v>16</v>
      </c>
      <c r="C13" s="19" t="str">
        <f>'[2]ADM - PLAQUETA - ONE'!B31</f>
        <v>01.999.004-0</v>
      </c>
      <c r="D13" s="20" t="s">
        <v>17</v>
      </c>
      <c r="E13" s="21">
        <v>17353</v>
      </c>
      <c r="F13" s="19" t="s">
        <v>13</v>
      </c>
      <c r="G13" s="22">
        <f>'[2]ADM - PLAQUETA - ONE'!F31</f>
        <v>10.299999999999999</v>
      </c>
      <c r="H13" s="23"/>
      <c r="I13" s="23">
        <f>TRUNC(G13*1.13,2)</f>
        <v>11.63</v>
      </c>
      <c r="J13" s="23">
        <f>TRUNC(E13*I13,2)</f>
        <v>201815.39</v>
      </c>
      <c r="L13" s="25"/>
      <c r="M13" s="25"/>
    </row>
    <row r="14" spans="1:13" s="24" customFormat="1" ht="27" customHeight="1" x14ac:dyDescent="0.2">
      <c r="A14" s="61">
        <f t="shared" ref="A14:A53" si="0">1+A13</f>
        <v>3</v>
      </c>
      <c r="B14" s="59" t="s">
        <v>18</v>
      </c>
      <c r="C14" s="60" t="str">
        <f>'[2]POSTE - PREPARAÇÃO - ONE'!B10</f>
        <v>SE 05.05.0100</v>
      </c>
      <c r="D14" s="20" t="s">
        <v>19</v>
      </c>
      <c r="E14" s="58">
        <v>2358</v>
      </c>
      <c r="F14" s="19" t="s">
        <v>20</v>
      </c>
      <c r="G14" s="22">
        <f>'[2]POSTE - PREPARAÇÃO - ONE'!F10</f>
        <v>26.84</v>
      </c>
      <c r="H14" s="23">
        <f>TRUNC(G14*1.2,2)</f>
        <v>32.200000000000003</v>
      </c>
      <c r="I14" s="23"/>
      <c r="J14" s="23">
        <f>TRUNC(E14*H14,2)</f>
        <v>75927.600000000006</v>
      </c>
      <c r="L14" s="25"/>
      <c r="M14" s="25"/>
    </row>
    <row r="15" spans="1:13" s="24" customFormat="1" ht="43.5" customHeight="1" x14ac:dyDescent="0.2">
      <c r="A15" s="61">
        <f t="shared" si="0"/>
        <v>4</v>
      </c>
      <c r="B15" s="59" t="s">
        <v>18</v>
      </c>
      <c r="C15" s="61" t="str">
        <f>'[2]POSTE - PREPARAÇÃO - ONE'!B21</f>
        <v>SE 20.05.0200</v>
      </c>
      <c r="D15" s="20" t="s">
        <v>21</v>
      </c>
      <c r="E15" s="61">
        <v>424.44</v>
      </c>
      <c r="F15" s="19" t="s">
        <v>22</v>
      </c>
      <c r="G15" s="22">
        <f>'[2]POSTE - PREPARAÇÃO - ONE'!F21</f>
        <v>8.59</v>
      </c>
      <c r="H15" s="23">
        <f>TRUNC(G15*1.2,2)</f>
        <v>10.3</v>
      </c>
      <c r="I15" s="23"/>
      <c r="J15" s="23">
        <f>TRUNC(E15*H15,2)</f>
        <v>4371.7299999999996</v>
      </c>
      <c r="L15" s="25"/>
      <c r="M15" s="25"/>
    </row>
    <row r="16" spans="1:13" s="17" customFormat="1" ht="76.5" customHeight="1" x14ac:dyDescent="0.25">
      <c r="A16" s="19">
        <f t="shared" si="0"/>
        <v>5</v>
      </c>
      <c r="B16" s="18" t="s">
        <v>18</v>
      </c>
      <c r="C16" s="19" t="str">
        <f>'[2]CANTEIRO - ONE'!B10</f>
        <v>AD 20.25.0210</v>
      </c>
      <c r="D16" s="20" t="s">
        <v>23</v>
      </c>
      <c r="E16" s="21">
        <v>240</v>
      </c>
      <c r="F16" s="19" t="s">
        <v>24</v>
      </c>
      <c r="G16" s="22">
        <f>'[2]CANTEIRO - ONE'!F10</f>
        <v>576</v>
      </c>
      <c r="H16" s="23"/>
      <c r="I16" s="23">
        <f>TRUNC(G16*1.13,2)</f>
        <v>650.88</v>
      </c>
      <c r="J16" s="23">
        <f>TRUNC(E16*I16,2)</f>
        <v>156211.20000000001</v>
      </c>
      <c r="K16" s="26"/>
      <c r="M16" s="2"/>
    </row>
    <row r="17" spans="1:13" s="2" customFormat="1" ht="92.25" customHeight="1" x14ac:dyDescent="0.25">
      <c r="A17" s="19">
        <f t="shared" si="0"/>
        <v>6</v>
      </c>
      <c r="B17" s="18" t="s">
        <v>18</v>
      </c>
      <c r="C17" s="19" t="str">
        <f>'[2]CANTEIRO - ONE'!B18</f>
        <v>AD 25.05.0250</v>
      </c>
      <c r="D17" s="20" t="s">
        <v>25</v>
      </c>
      <c r="E17" s="21">
        <v>480</v>
      </c>
      <c r="F17" s="19" t="s">
        <v>26</v>
      </c>
      <c r="G17" s="22">
        <f>'[2]CANTEIRO - ONE'!F18</f>
        <v>48</v>
      </c>
      <c r="H17" s="23"/>
      <c r="I17" s="23">
        <f>TRUNC(G17*1.13,2)</f>
        <v>54.24</v>
      </c>
      <c r="J17" s="23">
        <f>TRUNC(E17*I17,2)</f>
        <v>26035.200000000001</v>
      </c>
    </row>
    <row r="18" spans="1:13" s="2" customFormat="1" ht="86.25" customHeight="1" x14ac:dyDescent="0.25">
      <c r="A18" s="61">
        <f t="shared" si="0"/>
        <v>7</v>
      </c>
      <c r="B18" s="59" t="s">
        <v>18</v>
      </c>
      <c r="C18" s="62" t="str">
        <f>'[2]TRANSPORTE - ONE'!B10</f>
        <v>TC 05.05.0100</v>
      </c>
      <c r="D18" s="20" t="s">
        <v>27</v>
      </c>
      <c r="E18" s="58">
        <v>8717.0400000000009</v>
      </c>
      <c r="F18" s="19" t="s">
        <v>28</v>
      </c>
      <c r="G18" s="22">
        <f>'[2]TRANSPORTE - ONE'!F10</f>
        <v>0.87</v>
      </c>
      <c r="H18" s="23"/>
      <c r="I18" s="23">
        <f>TRUNC(G18*1.13,2)</f>
        <v>0.98</v>
      </c>
      <c r="J18" s="23">
        <f>TRUNC(E18*I18,2)</f>
        <v>8542.69</v>
      </c>
    </row>
    <row r="19" spans="1:13" s="2" customFormat="1" ht="52.5" customHeight="1" x14ac:dyDescent="0.25">
      <c r="A19" s="61">
        <f t="shared" si="0"/>
        <v>8</v>
      </c>
      <c r="B19" s="59" t="s">
        <v>29</v>
      </c>
      <c r="C19" s="62" t="str">
        <f>'[2]TRANSPORTE - ONE'!B26</f>
        <v>04.007.0050-0</v>
      </c>
      <c r="D19" s="20" t="s">
        <v>30</v>
      </c>
      <c r="E19" s="61">
        <v>217.93</v>
      </c>
      <c r="F19" s="19" t="s">
        <v>31</v>
      </c>
      <c r="G19" s="22">
        <f>'[2]TRANSPORTE - ONE'!F26</f>
        <v>66.19</v>
      </c>
      <c r="H19" s="23">
        <f t="shared" ref="H19:H24" si="1">TRUNC(G19*1.2,2)</f>
        <v>79.42</v>
      </c>
      <c r="I19" s="23" t="s">
        <v>75</v>
      </c>
      <c r="J19" s="23">
        <f t="shared" ref="J19:J24" si="2">TRUNC(E19*H19,2)</f>
        <v>17308</v>
      </c>
    </row>
    <row r="20" spans="1:13" s="2" customFormat="1" ht="37.5" customHeight="1" x14ac:dyDescent="0.25">
      <c r="A20" s="61">
        <f t="shared" si="0"/>
        <v>9</v>
      </c>
      <c r="B20" s="59" t="s">
        <v>18</v>
      </c>
      <c r="C20" s="62" t="s">
        <v>32</v>
      </c>
      <c r="D20" s="20" t="s">
        <v>33</v>
      </c>
      <c r="E20" s="58">
        <v>3241.84</v>
      </c>
      <c r="F20" s="19" t="s">
        <v>34</v>
      </c>
      <c r="G20" s="22">
        <f>'[2]TRANSPORTE - ONE'!F41</f>
        <v>21.48</v>
      </c>
      <c r="H20" s="23">
        <f t="shared" si="1"/>
        <v>25.77</v>
      </c>
      <c r="I20" s="23"/>
      <c r="J20" s="23">
        <f t="shared" si="2"/>
        <v>83542.210000000006</v>
      </c>
    </row>
    <row r="21" spans="1:13" s="2" customFormat="1" ht="126" customHeight="1" x14ac:dyDescent="0.25">
      <c r="A21" s="63">
        <f t="shared" si="0"/>
        <v>10</v>
      </c>
      <c r="B21" s="64" t="s">
        <v>18</v>
      </c>
      <c r="C21" s="63" t="str">
        <f>'[2]TRANSPORTE - ONE'!B51</f>
        <v>EQ 05.05.0370</v>
      </c>
      <c r="D21" s="20" t="s">
        <v>35</v>
      </c>
      <c r="E21" s="21">
        <v>48</v>
      </c>
      <c r="F21" s="19" t="s">
        <v>26</v>
      </c>
      <c r="G21" s="22">
        <f>'[2]TRANSPORTE - ONE'!F51</f>
        <v>7845.97</v>
      </c>
      <c r="H21" s="23">
        <f t="shared" si="1"/>
        <v>9415.16</v>
      </c>
      <c r="I21" s="23"/>
      <c r="J21" s="23">
        <f t="shared" si="2"/>
        <v>451927.68</v>
      </c>
    </row>
    <row r="22" spans="1:13" s="2" customFormat="1" ht="37.5" customHeight="1" x14ac:dyDescent="0.25">
      <c r="A22" s="61">
        <f t="shared" si="0"/>
        <v>11</v>
      </c>
      <c r="B22" s="61" t="s">
        <v>16</v>
      </c>
      <c r="C22" s="59" t="str">
        <f>'[2]POSTES DUPLO T - ONE'!B10</f>
        <v>IP 05.05.83397</v>
      </c>
      <c r="D22" s="20" t="s">
        <v>36</v>
      </c>
      <c r="E22" s="65">
        <v>66</v>
      </c>
      <c r="F22" s="19" t="s">
        <v>13</v>
      </c>
      <c r="G22" s="22">
        <f>'[2]POSTES DUPLO T - ONE'!F10</f>
        <v>788.64400000000001</v>
      </c>
      <c r="H22" s="23">
        <f t="shared" si="1"/>
        <v>946.37</v>
      </c>
      <c r="I22" s="23"/>
      <c r="J22" s="23">
        <f t="shared" si="2"/>
        <v>62460.42</v>
      </c>
    </row>
    <row r="23" spans="1:13" s="17" customFormat="1" ht="39.75" customHeight="1" x14ac:dyDescent="0.25">
      <c r="A23" s="61">
        <f t="shared" si="0"/>
        <v>12</v>
      </c>
      <c r="B23" s="61" t="s">
        <v>16</v>
      </c>
      <c r="C23" s="60" t="str">
        <f>'[2]POSTE DE FIBRA - ONE'!B10</f>
        <v>IP 05.05.83397</v>
      </c>
      <c r="D23" s="20" t="s">
        <v>37</v>
      </c>
      <c r="E23" s="58">
        <v>1113</v>
      </c>
      <c r="F23" s="19" t="s">
        <v>13</v>
      </c>
      <c r="G23" s="22">
        <f>'[2]POSTE DE FIBRA - ONE'!F10</f>
        <v>1859.8040000000001</v>
      </c>
      <c r="H23" s="23">
        <f t="shared" si="1"/>
        <v>2231.7600000000002</v>
      </c>
      <c r="I23" s="23"/>
      <c r="J23" s="23">
        <f t="shared" si="2"/>
        <v>2483948.88</v>
      </c>
      <c r="M23" s="2"/>
    </row>
    <row r="24" spans="1:13" s="17" customFormat="1" ht="37.5" customHeight="1" x14ac:dyDescent="0.25">
      <c r="A24" s="61">
        <f t="shared" si="0"/>
        <v>13</v>
      </c>
      <c r="B24" s="59" t="s">
        <v>18</v>
      </c>
      <c r="C24" s="66" t="str">
        <f>'[2]ELETROFERRAGENS - ONE'!B10</f>
        <v>IP 10.05.0050</v>
      </c>
      <c r="D24" s="27" t="s">
        <v>38</v>
      </c>
      <c r="E24" s="58">
        <v>1179</v>
      </c>
      <c r="F24" s="19" t="s">
        <v>13</v>
      </c>
      <c r="G24" s="22">
        <f>'[2]ELETROFERRAGENS - ONE'!F10</f>
        <v>12.22</v>
      </c>
      <c r="H24" s="23">
        <f t="shared" si="1"/>
        <v>14.66</v>
      </c>
      <c r="I24" s="23"/>
      <c r="J24" s="23">
        <f t="shared" si="2"/>
        <v>17284.14</v>
      </c>
      <c r="M24" s="2"/>
    </row>
    <row r="25" spans="1:13" s="17" customFormat="1" ht="31.5" customHeight="1" x14ac:dyDescent="0.25">
      <c r="A25" s="61">
        <f t="shared" si="0"/>
        <v>14</v>
      </c>
      <c r="B25" s="59" t="s">
        <v>18</v>
      </c>
      <c r="C25" s="66" t="str">
        <f>'[2]ELETROFERRAGENS - ONE'!B19</f>
        <v>IP 15.15.0050</v>
      </c>
      <c r="D25" s="27" t="s">
        <v>39</v>
      </c>
      <c r="E25" s="58">
        <v>1179</v>
      </c>
      <c r="F25" s="19" t="s">
        <v>13</v>
      </c>
      <c r="G25" s="22">
        <f>'[2]ELETROFERRAGENS - ONE'!F19</f>
        <v>3.34</v>
      </c>
      <c r="H25" s="23"/>
      <c r="I25" s="23">
        <f t="shared" ref="I25:I34" si="3">TRUNC(G25*1.13,2)</f>
        <v>3.77</v>
      </c>
      <c r="J25" s="23">
        <f t="shared" ref="J25:J34" si="4">TRUNC(E25*I25,2)</f>
        <v>4444.83</v>
      </c>
      <c r="M25" s="2"/>
    </row>
    <row r="26" spans="1:13" s="17" customFormat="1" ht="33.75" customHeight="1" x14ac:dyDescent="0.25">
      <c r="A26" s="61">
        <f t="shared" si="0"/>
        <v>15</v>
      </c>
      <c r="B26" s="59" t="s">
        <v>16</v>
      </c>
      <c r="C26" s="61" t="str">
        <f>'[2]ELETROFERRAGENS - ONE'!B27</f>
        <v>10.25.0150-1</v>
      </c>
      <c r="D26" s="20" t="s">
        <v>40</v>
      </c>
      <c r="E26" s="58">
        <v>2358</v>
      </c>
      <c r="F26" s="19" t="s">
        <v>13</v>
      </c>
      <c r="G26" s="22">
        <f>'[2]ELETROFERRAGENS - ONE'!F27</f>
        <v>3.71</v>
      </c>
      <c r="H26" s="23"/>
      <c r="I26" s="23">
        <f t="shared" si="3"/>
        <v>4.1900000000000004</v>
      </c>
      <c r="J26" s="23">
        <f t="shared" si="4"/>
        <v>9880.02</v>
      </c>
      <c r="M26" s="2"/>
    </row>
    <row r="27" spans="1:13" s="17" customFormat="1" ht="36.75" customHeight="1" x14ac:dyDescent="0.25">
      <c r="A27" s="61">
        <f t="shared" si="0"/>
        <v>16</v>
      </c>
      <c r="B27" s="59" t="s">
        <v>41</v>
      </c>
      <c r="C27" s="67">
        <f>'[2]ELETROFERRAGENS - ONE'!B60</f>
        <v>441</v>
      </c>
      <c r="D27" s="20" t="s">
        <v>42</v>
      </c>
      <c r="E27" s="58">
        <v>24128</v>
      </c>
      <c r="F27" s="19" t="s">
        <v>13</v>
      </c>
      <c r="G27" s="22" t="str">
        <f>'[2]ELETROFERRAGENS - ONE'!F60</f>
        <v>6,07</v>
      </c>
      <c r="H27" s="23"/>
      <c r="I27" s="23">
        <f t="shared" si="3"/>
        <v>6.85</v>
      </c>
      <c r="J27" s="23">
        <f t="shared" si="4"/>
        <v>165276.79999999999</v>
      </c>
      <c r="M27" s="2"/>
    </row>
    <row r="28" spans="1:13" s="17" customFormat="1" ht="39" customHeight="1" x14ac:dyDescent="0.25">
      <c r="A28" s="61">
        <f t="shared" si="0"/>
        <v>17</v>
      </c>
      <c r="B28" s="59" t="s">
        <v>41</v>
      </c>
      <c r="C28" s="67">
        <f>'[2]ELETROFERRAGENS - ONE'!B67</f>
        <v>431</v>
      </c>
      <c r="D28" s="20" t="s">
        <v>43</v>
      </c>
      <c r="E28" s="58">
        <v>24128</v>
      </c>
      <c r="F28" s="19" t="s">
        <v>13</v>
      </c>
      <c r="G28" s="22" t="str">
        <f>'[2]ELETROFERRAGENS - ONE'!F67</f>
        <v>7,33</v>
      </c>
      <c r="H28" s="23"/>
      <c r="I28" s="23">
        <f t="shared" si="3"/>
        <v>8.2799999999999994</v>
      </c>
      <c r="J28" s="23">
        <f t="shared" si="4"/>
        <v>199779.84</v>
      </c>
      <c r="M28" s="2"/>
    </row>
    <row r="29" spans="1:13" s="17" customFormat="1" ht="40.5" customHeight="1" x14ac:dyDescent="0.25">
      <c r="A29" s="61">
        <f t="shared" si="0"/>
        <v>18</v>
      </c>
      <c r="B29" s="59" t="s">
        <v>41</v>
      </c>
      <c r="C29" s="67">
        <f>'[2]ELETROFERRAGENS - ONE'!B74</f>
        <v>432</v>
      </c>
      <c r="D29" s="20" t="s">
        <v>44</v>
      </c>
      <c r="E29" s="58">
        <v>24128</v>
      </c>
      <c r="F29" s="19" t="s">
        <v>13</v>
      </c>
      <c r="G29" s="22" t="str">
        <f>'[2]ELETROFERRAGENS - ONE'!F74</f>
        <v>8,08</v>
      </c>
      <c r="H29" s="23"/>
      <c r="I29" s="23">
        <f t="shared" si="3"/>
        <v>9.1300000000000008</v>
      </c>
      <c r="J29" s="23">
        <f t="shared" si="4"/>
        <v>220288.64000000001</v>
      </c>
      <c r="M29" s="2"/>
    </row>
    <row r="30" spans="1:13" s="17" customFormat="1" ht="22.5" customHeight="1" x14ac:dyDescent="0.25">
      <c r="A30" s="61">
        <f t="shared" si="0"/>
        <v>19</v>
      </c>
      <c r="B30" s="59" t="s">
        <v>41</v>
      </c>
      <c r="C30" s="67">
        <f>'[2]ELETROFERRAGENS - ONE'!B82</f>
        <v>4337</v>
      </c>
      <c r="D30" s="20" t="s">
        <v>45</v>
      </c>
      <c r="E30" s="58">
        <v>24128</v>
      </c>
      <c r="F30" s="19" t="s">
        <v>13</v>
      </c>
      <c r="G30" s="22" t="str">
        <f>'[2]ELETROFERRAGENS - ONE'!F82</f>
        <v>1,77</v>
      </c>
      <c r="H30" s="23"/>
      <c r="I30" s="23">
        <f t="shared" si="3"/>
        <v>2</v>
      </c>
      <c r="J30" s="23">
        <f t="shared" si="4"/>
        <v>48256</v>
      </c>
      <c r="M30" s="2"/>
    </row>
    <row r="31" spans="1:13" ht="41.25" customHeight="1" x14ac:dyDescent="0.2">
      <c r="A31" s="61">
        <f t="shared" si="0"/>
        <v>20</v>
      </c>
      <c r="B31" s="59" t="s">
        <v>41</v>
      </c>
      <c r="C31" s="67">
        <v>379</v>
      </c>
      <c r="D31" s="20" t="s">
        <v>46</v>
      </c>
      <c r="E31" s="58">
        <v>48256</v>
      </c>
      <c r="F31" s="19" t="s">
        <v>13</v>
      </c>
      <c r="G31" s="23" t="str">
        <f>'[2]ELETROFERRAGENS - ONE'!F90</f>
        <v>0,73</v>
      </c>
      <c r="H31" s="23"/>
      <c r="I31" s="23">
        <f t="shared" si="3"/>
        <v>0.82</v>
      </c>
      <c r="J31" s="23">
        <f t="shared" si="4"/>
        <v>39569.919999999998</v>
      </c>
    </row>
    <row r="32" spans="1:13" s="17" customFormat="1" ht="67.5" customHeight="1" x14ac:dyDescent="0.25">
      <c r="A32" s="61">
        <f t="shared" si="0"/>
        <v>21</v>
      </c>
      <c r="B32" s="59" t="s">
        <v>16</v>
      </c>
      <c r="C32" s="61" t="str">
        <f>'[2]BRAÇO - ONE'!B10</f>
        <v>IP 05.50.0057-1</v>
      </c>
      <c r="D32" s="20" t="s">
        <v>47</v>
      </c>
      <c r="E32" s="58">
        <v>6140</v>
      </c>
      <c r="F32" s="19" t="s">
        <v>13</v>
      </c>
      <c r="G32" s="23">
        <f>'[2]BRAÇO - ONE'!F10</f>
        <v>95.32</v>
      </c>
      <c r="H32" s="23"/>
      <c r="I32" s="23">
        <f t="shared" si="3"/>
        <v>107.71</v>
      </c>
      <c r="J32" s="23">
        <f t="shared" si="4"/>
        <v>661339.4</v>
      </c>
      <c r="M32" s="2"/>
    </row>
    <row r="33" spans="1:13" s="17" customFormat="1" ht="69.75" customHeight="1" x14ac:dyDescent="0.25">
      <c r="A33" s="61">
        <f t="shared" si="0"/>
        <v>22</v>
      </c>
      <c r="B33" s="59" t="s">
        <v>18</v>
      </c>
      <c r="C33" s="61" t="str">
        <f>'[2]BRAÇO - ONE'!B31</f>
        <v>IP 05.50.0556</v>
      </c>
      <c r="D33" s="20" t="s">
        <v>48</v>
      </c>
      <c r="E33" s="58">
        <v>9344</v>
      </c>
      <c r="F33" s="19" t="s">
        <v>13</v>
      </c>
      <c r="G33" s="23">
        <f>'[2]BRAÇO - ONE'!F31</f>
        <v>232.71</v>
      </c>
      <c r="H33" s="23"/>
      <c r="I33" s="23">
        <f t="shared" si="3"/>
        <v>262.95999999999998</v>
      </c>
      <c r="J33" s="23">
        <f t="shared" si="4"/>
        <v>2457098.2400000002</v>
      </c>
      <c r="M33" s="2"/>
    </row>
    <row r="34" spans="1:13" s="17" customFormat="1" ht="69" customHeight="1" x14ac:dyDescent="0.25">
      <c r="A34" s="61">
        <f t="shared" si="0"/>
        <v>23</v>
      </c>
      <c r="B34" s="59" t="s">
        <v>18</v>
      </c>
      <c r="C34" s="61" t="str">
        <f>'[2]BRAÇO - ONE'!B40</f>
        <v>IP 05.50.0600</v>
      </c>
      <c r="D34" s="20" t="s">
        <v>49</v>
      </c>
      <c r="E34" s="58">
        <v>1452</v>
      </c>
      <c r="F34" s="19" t="s">
        <v>13</v>
      </c>
      <c r="G34" s="23">
        <f>'[2]BRAÇO - ONE'!F40</f>
        <v>286.97000000000003</v>
      </c>
      <c r="H34" s="23"/>
      <c r="I34" s="23">
        <f t="shared" si="3"/>
        <v>324.27</v>
      </c>
      <c r="J34" s="23">
        <f t="shared" si="4"/>
        <v>470840.04</v>
      </c>
      <c r="M34" s="2"/>
    </row>
    <row r="35" spans="1:13" s="55" customFormat="1" ht="48.75" customHeight="1" x14ac:dyDescent="0.25">
      <c r="A35" s="68">
        <f t="shared" si="0"/>
        <v>24</v>
      </c>
      <c r="B35" s="69" t="s">
        <v>16</v>
      </c>
      <c r="C35" s="68" t="str">
        <f>'[2]COL. LUM. - ONE'!B62</f>
        <v>IP 05.55.0100-1</v>
      </c>
      <c r="D35" s="41" t="s">
        <v>76</v>
      </c>
      <c r="E35" s="70">
        <v>6140</v>
      </c>
      <c r="F35" s="40" t="s">
        <v>13</v>
      </c>
      <c r="G35" s="42">
        <v>60.94</v>
      </c>
      <c r="H35" s="42">
        <f>TRUNC(G35*1.2,2)</f>
        <v>73.12</v>
      </c>
      <c r="I35" s="42"/>
      <c r="J35" s="42">
        <f>TRUNC(E35*H35,2)</f>
        <v>448956.8</v>
      </c>
      <c r="M35" s="25"/>
    </row>
    <row r="36" spans="1:13" s="17" customFormat="1" ht="54" customHeight="1" x14ac:dyDescent="0.25">
      <c r="A36" s="68">
        <f t="shared" si="0"/>
        <v>25</v>
      </c>
      <c r="B36" s="69" t="s">
        <v>16</v>
      </c>
      <c r="C36" s="68" t="str">
        <f>'[2]COL. LUM. - ONE'!B87</f>
        <v>IP 05.55.0150-1</v>
      </c>
      <c r="D36" s="41" t="s">
        <v>78</v>
      </c>
      <c r="E36" s="70">
        <v>9344</v>
      </c>
      <c r="F36" s="40" t="s">
        <v>13</v>
      </c>
      <c r="G36" s="42">
        <v>121.88</v>
      </c>
      <c r="H36" s="42">
        <f>TRUNC(G36*1.2,2)</f>
        <v>146.25</v>
      </c>
      <c r="I36" s="42"/>
      <c r="J36" s="42">
        <f>TRUNC(E36*H36,2)</f>
        <v>1366560</v>
      </c>
      <c r="M36" s="2"/>
    </row>
    <row r="37" spans="1:13" s="17" customFormat="1" ht="51" customHeight="1" x14ac:dyDescent="0.25">
      <c r="A37" s="68">
        <f t="shared" si="0"/>
        <v>26</v>
      </c>
      <c r="B37" s="69" t="s">
        <v>16</v>
      </c>
      <c r="C37" s="68" t="str">
        <f>'[2]COL. LUM. - ONE'!B112</f>
        <v xml:space="preserve"> IP 05.55.0200-1</v>
      </c>
      <c r="D37" s="41" t="s">
        <v>77</v>
      </c>
      <c r="E37" s="70">
        <v>1452</v>
      </c>
      <c r="F37" s="40" t="s">
        <v>13</v>
      </c>
      <c r="G37" s="42">
        <v>121.88</v>
      </c>
      <c r="H37" s="42">
        <f>TRUNC(G37*1.2,2)</f>
        <v>146.25</v>
      </c>
      <c r="I37" s="42"/>
      <c r="J37" s="42">
        <f>TRUNC(E37*H37,2)</f>
        <v>212355</v>
      </c>
      <c r="M37" s="2"/>
    </row>
    <row r="38" spans="1:13" s="54" customFormat="1" ht="156" customHeight="1" x14ac:dyDescent="0.25">
      <c r="A38" s="61">
        <f t="shared" si="0"/>
        <v>27</v>
      </c>
      <c r="B38" s="59" t="s">
        <v>16</v>
      </c>
      <c r="C38" s="61" t="str">
        <f>'[2]LUM VS70 - LED - ONE'!B10</f>
        <v>IP 50.05.0999-1</v>
      </c>
      <c r="D38" s="20" t="s">
        <v>50</v>
      </c>
      <c r="E38" s="58">
        <v>6517</v>
      </c>
      <c r="F38" s="19" t="s">
        <v>13</v>
      </c>
      <c r="G38" s="22">
        <f>'[2]LUM VS70 - LED - ONE'!F10</f>
        <v>714.75166666666667</v>
      </c>
      <c r="H38" s="23"/>
      <c r="I38" s="23">
        <f>TRUNC(G38*1.13,2)</f>
        <v>807.66</v>
      </c>
      <c r="J38" s="23">
        <f>TRUNC(E38*I38,2)</f>
        <v>5263520.22</v>
      </c>
      <c r="M38" s="2"/>
    </row>
    <row r="39" spans="1:13" s="17" customFormat="1" ht="160.5" customHeight="1" x14ac:dyDescent="0.25">
      <c r="A39" s="61">
        <f t="shared" si="0"/>
        <v>28</v>
      </c>
      <c r="B39" s="59" t="s">
        <v>16</v>
      </c>
      <c r="C39" s="61" t="str">
        <f>'[2]LUM VS100 - LED -ONE'!B11</f>
        <v>IP 50.05.0999-2</v>
      </c>
      <c r="D39" s="20" t="s">
        <v>51</v>
      </c>
      <c r="E39" s="58">
        <v>4148</v>
      </c>
      <c r="F39" s="19" t="s">
        <v>13</v>
      </c>
      <c r="G39" s="22">
        <f>'[2]LUM VS100 - LED -ONE'!F11</f>
        <v>772.13166666666666</v>
      </c>
      <c r="H39" s="23"/>
      <c r="I39" s="23">
        <f>TRUNC(G39*1.13,2)</f>
        <v>872.5</v>
      </c>
      <c r="J39" s="23">
        <f>TRUNC(E39*I39,2)</f>
        <v>3619130</v>
      </c>
      <c r="K39" s="56">
        <f>E38+E39+E40+E41</f>
        <v>16955</v>
      </c>
      <c r="M39" s="2"/>
    </row>
    <row r="40" spans="1:13" s="17" customFormat="1" ht="159.75" customHeight="1" x14ac:dyDescent="0.25">
      <c r="A40" s="61">
        <f t="shared" si="0"/>
        <v>29</v>
      </c>
      <c r="B40" s="59" t="s">
        <v>16</v>
      </c>
      <c r="C40" s="61" t="str">
        <f>'[2]LUM VS150 - LED -ONE'!B11</f>
        <v>IP 50.05.0999-3</v>
      </c>
      <c r="D40" s="20" t="s">
        <v>52</v>
      </c>
      <c r="E40" s="58">
        <v>5064</v>
      </c>
      <c r="F40" s="19" t="s">
        <v>13</v>
      </c>
      <c r="G40" s="22">
        <f>'[2]LUM VS150 - LED -ONE'!F11</f>
        <v>873.9083333333333</v>
      </c>
      <c r="H40" s="23"/>
      <c r="I40" s="23">
        <f>TRUNC(G40*1.13,2)</f>
        <v>987.51</v>
      </c>
      <c r="J40" s="23">
        <f>TRUNC(E40*I40,2)</f>
        <v>5000750.6399999997</v>
      </c>
      <c r="M40" s="2"/>
    </row>
    <row r="41" spans="1:13" s="17" customFormat="1" ht="156.75" customHeight="1" x14ac:dyDescent="0.25">
      <c r="A41" s="61">
        <f t="shared" si="0"/>
        <v>30</v>
      </c>
      <c r="B41" s="59" t="s">
        <v>16</v>
      </c>
      <c r="C41" s="61" t="str">
        <f>'[3]LUM VS250 - LED -ONE'!B10</f>
        <v>IP 49.05.0999-4</v>
      </c>
      <c r="D41" s="20" t="s">
        <v>53</v>
      </c>
      <c r="E41" s="58">
        <v>1226</v>
      </c>
      <c r="F41" s="19" t="s">
        <v>13</v>
      </c>
      <c r="G41" s="22">
        <f>'[2]LUM VS250 - LED -ONE'!F10</f>
        <v>1175.5616666666665</v>
      </c>
      <c r="H41" s="23"/>
      <c r="I41" s="23">
        <f>TRUNC(G41*1.13,2)</f>
        <v>1328.38</v>
      </c>
      <c r="J41" s="23">
        <f>TRUNC(E41*I41,2)</f>
        <v>1628593.88</v>
      </c>
      <c r="M41" s="2"/>
    </row>
    <row r="42" spans="1:13" s="17" customFormat="1" ht="67.5" customHeight="1" x14ac:dyDescent="0.25">
      <c r="A42" s="61">
        <f t="shared" si="0"/>
        <v>31</v>
      </c>
      <c r="B42" s="59" t="s">
        <v>16</v>
      </c>
      <c r="C42" s="61" t="str">
        <f>'[2]COL. LUM. - ONE'!B10</f>
        <v>IP 50.40.0106-1</v>
      </c>
      <c r="D42" s="20" t="s">
        <v>54</v>
      </c>
      <c r="E42" s="58">
        <v>16955</v>
      </c>
      <c r="F42" s="19" t="s">
        <v>13</v>
      </c>
      <c r="G42" s="22">
        <f>'[2]COL. LUM. - ONE'!F10</f>
        <v>160.55588800000001</v>
      </c>
      <c r="H42" s="23">
        <f>TRUNC(G42*1.2,2)</f>
        <v>192.66</v>
      </c>
      <c r="I42" s="23"/>
      <c r="J42" s="23">
        <f>TRUNC(E42*H42,2)</f>
        <v>3266550.3</v>
      </c>
      <c r="M42" s="2"/>
    </row>
    <row r="43" spans="1:13" s="17" customFormat="1" ht="66" customHeight="1" x14ac:dyDescent="0.25">
      <c r="A43" s="19">
        <f t="shared" si="0"/>
        <v>32</v>
      </c>
      <c r="B43" s="18" t="s">
        <v>18</v>
      </c>
      <c r="C43" s="19" t="str">
        <f>'[2]MVM 100-150-250-400W'!B10</f>
        <v>IP 50.25.0410</v>
      </c>
      <c r="D43" s="20" t="s">
        <v>55</v>
      </c>
      <c r="E43" s="21">
        <v>60</v>
      </c>
      <c r="F43" s="19" t="s">
        <v>13</v>
      </c>
      <c r="G43" s="22">
        <f>'[2]MVM 100-150-250-400W'!F10</f>
        <v>146.44</v>
      </c>
      <c r="H43" s="23"/>
      <c r="I43" s="23">
        <f t="shared" ref="I43:I53" si="5">TRUNC(G43*1.13,2)</f>
        <v>165.47</v>
      </c>
      <c r="J43" s="23">
        <f t="shared" ref="J43:J53" si="6">TRUNC(E43*I43,2)</f>
        <v>9928.2000000000007</v>
      </c>
      <c r="M43" s="2"/>
    </row>
    <row r="44" spans="1:13" s="17" customFormat="1" ht="24" customHeight="1" x14ac:dyDescent="0.25">
      <c r="A44" s="19">
        <f t="shared" si="0"/>
        <v>33</v>
      </c>
      <c r="B44" s="18" t="s">
        <v>18</v>
      </c>
      <c r="C44" s="19" t="str">
        <f>'[2]MVM 100-150-250-400W'!B17</f>
        <v>IP 50.25.0412</v>
      </c>
      <c r="D44" s="20" t="s">
        <v>56</v>
      </c>
      <c r="E44" s="21">
        <v>558</v>
      </c>
      <c r="F44" s="19" t="s">
        <v>13</v>
      </c>
      <c r="G44" s="22">
        <f>'[2]MVM 100-150-250-400W'!F17</f>
        <v>287.02</v>
      </c>
      <c r="H44" s="23"/>
      <c r="I44" s="23">
        <f t="shared" si="5"/>
        <v>324.33</v>
      </c>
      <c r="J44" s="23">
        <f t="shared" si="6"/>
        <v>180976.14</v>
      </c>
      <c r="M44" s="2"/>
    </row>
    <row r="45" spans="1:13" s="17" customFormat="1" ht="49.5" customHeight="1" x14ac:dyDescent="0.25">
      <c r="A45" s="19">
        <f t="shared" si="0"/>
        <v>34</v>
      </c>
      <c r="B45" s="18" t="s">
        <v>18</v>
      </c>
      <c r="C45" s="19" t="str">
        <f>'[2]MVM 100-150-250-400W'!B24</f>
        <v>IP 50.25.0421</v>
      </c>
      <c r="D45" s="20" t="s">
        <v>57</v>
      </c>
      <c r="E45" s="21">
        <v>123</v>
      </c>
      <c r="F45" s="19" t="s">
        <v>13</v>
      </c>
      <c r="G45" s="22">
        <f>'[2]MVM 100-150-250-400W'!F24</f>
        <v>65</v>
      </c>
      <c r="H45" s="23"/>
      <c r="I45" s="23">
        <f t="shared" si="5"/>
        <v>73.45</v>
      </c>
      <c r="J45" s="23">
        <f t="shared" si="6"/>
        <v>9034.35</v>
      </c>
      <c r="M45" s="2"/>
    </row>
    <row r="46" spans="1:13" s="17" customFormat="1" ht="57" customHeight="1" x14ac:dyDescent="0.25">
      <c r="A46" s="19">
        <f t="shared" si="0"/>
        <v>35</v>
      </c>
      <c r="B46" s="18" t="s">
        <v>18</v>
      </c>
      <c r="C46" s="19" t="str">
        <f>'[2]MVM 100-150-250-400W'!B31</f>
        <v>IP 50.25.0424</v>
      </c>
      <c r="D46" s="20" t="s">
        <v>58</v>
      </c>
      <c r="E46" s="21">
        <v>129</v>
      </c>
      <c r="F46" s="19" t="s">
        <v>13</v>
      </c>
      <c r="G46" s="22">
        <f>'[2]MVM 100-150-250-400W'!F31</f>
        <v>69</v>
      </c>
      <c r="H46" s="23"/>
      <c r="I46" s="23">
        <f t="shared" si="5"/>
        <v>77.97</v>
      </c>
      <c r="J46" s="23">
        <f t="shared" si="6"/>
        <v>10058.129999999999</v>
      </c>
      <c r="M46" s="2"/>
    </row>
    <row r="47" spans="1:13" s="17" customFormat="1" ht="22.5" customHeight="1" x14ac:dyDescent="0.25">
      <c r="A47" s="61">
        <f t="shared" si="0"/>
        <v>36</v>
      </c>
      <c r="B47" s="59" t="s">
        <v>16</v>
      </c>
      <c r="C47" s="61" t="str">
        <f>'[2]CABOS - ONE'!B10</f>
        <v>IP 15.30.0062-1</v>
      </c>
      <c r="D47" s="20" t="s">
        <v>59</v>
      </c>
      <c r="E47" s="58">
        <v>81237</v>
      </c>
      <c r="F47" s="19" t="s">
        <v>20</v>
      </c>
      <c r="G47" s="22">
        <f>'[2]CABOS - ONE'!F10</f>
        <v>2.82</v>
      </c>
      <c r="H47" s="23"/>
      <c r="I47" s="23">
        <f t="shared" si="5"/>
        <v>3.18</v>
      </c>
      <c r="J47" s="23">
        <f t="shared" si="6"/>
        <v>258333.66</v>
      </c>
      <c r="M47" s="2"/>
    </row>
    <row r="48" spans="1:13" s="17" customFormat="1" ht="42.75" customHeight="1" x14ac:dyDescent="0.25">
      <c r="A48" s="61">
        <f t="shared" si="0"/>
        <v>37</v>
      </c>
      <c r="B48" s="59" t="s">
        <v>16</v>
      </c>
      <c r="C48" s="62" t="str">
        <f>'[2]CABOS - ONE'!B39</f>
        <v>IP 15.43.0200-1</v>
      </c>
      <c r="D48" s="20" t="s">
        <v>60</v>
      </c>
      <c r="E48" s="58">
        <v>62287.27</v>
      </c>
      <c r="F48" s="19" t="s">
        <v>20</v>
      </c>
      <c r="G48" s="22">
        <f>'[2]CABOS - ONE'!F39</f>
        <v>2.8899999999999997</v>
      </c>
      <c r="H48" s="23"/>
      <c r="I48" s="23">
        <f t="shared" si="5"/>
        <v>3.26</v>
      </c>
      <c r="J48" s="23">
        <f t="shared" si="6"/>
        <v>203056.5</v>
      </c>
      <c r="M48" s="2"/>
    </row>
    <row r="49" spans="1:13" s="17" customFormat="1" ht="39.75" customHeight="1" x14ac:dyDescent="0.25">
      <c r="A49" s="61">
        <f t="shared" si="0"/>
        <v>38</v>
      </c>
      <c r="B49" s="59" t="s">
        <v>16</v>
      </c>
      <c r="C49" s="67" t="str">
        <f>'[2]CABOS - ONE'!B65</f>
        <v xml:space="preserve">IP 15.05.0150-1         </v>
      </c>
      <c r="D49" s="20" t="s">
        <v>61</v>
      </c>
      <c r="E49" s="58">
        <v>1790</v>
      </c>
      <c r="F49" s="19" t="s">
        <v>62</v>
      </c>
      <c r="G49" s="22">
        <f>'[2]CABOS - ONE'!F65</f>
        <v>83.468899999999991</v>
      </c>
      <c r="H49" s="23"/>
      <c r="I49" s="23">
        <f t="shared" si="5"/>
        <v>94.31</v>
      </c>
      <c r="J49" s="23">
        <f t="shared" si="6"/>
        <v>168814.9</v>
      </c>
      <c r="M49" s="2"/>
    </row>
    <row r="50" spans="1:13" s="17" customFormat="1" ht="122.25" customHeight="1" x14ac:dyDescent="0.25">
      <c r="A50" s="61">
        <f t="shared" si="0"/>
        <v>39</v>
      </c>
      <c r="B50" s="59" t="s">
        <v>18</v>
      </c>
      <c r="C50" s="62" t="str">
        <f>'[2]CONECTORES E RELÊ- ONE'!B10</f>
        <v>IP 10.30.0555</v>
      </c>
      <c r="D50" s="20" t="s">
        <v>63</v>
      </c>
      <c r="E50" s="58">
        <v>5946</v>
      </c>
      <c r="F50" s="19" t="s">
        <v>13</v>
      </c>
      <c r="G50" s="22">
        <f>'[2]CONECTORES E RELÊ- ONE'!F10</f>
        <v>14.1</v>
      </c>
      <c r="H50" s="23"/>
      <c r="I50" s="23">
        <f t="shared" si="5"/>
        <v>15.93</v>
      </c>
      <c r="J50" s="23">
        <f t="shared" si="6"/>
        <v>94719.78</v>
      </c>
      <c r="M50" s="2"/>
    </row>
    <row r="51" spans="1:13" s="17" customFormat="1" ht="60.75" customHeight="1" x14ac:dyDescent="0.25">
      <c r="A51" s="61">
        <f t="shared" si="0"/>
        <v>40</v>
      </c>
      <c r="B51" s="59" t="s">
        <v>16</v>
      </c>
      <c r="C51" s="71" t="s">
        <v>64</v>
      </c>
      <c r="D51" s="20" t="s">
        <v>65</v>
      </c>
      <c r="E51" s="58">
        <v>5946</v>
      </c>
      <c r="F51" s="19" t="s">
        <v>13</v>
      </c>
      <c r="G51" s="22">
        <v>6.72</v>
      </c>
      <c r="H51" s="28"/>
      <c r="I51" s="28">
        <f t="shared" si="5"/>
        <v>7.59</v>
      </c>
      <c r="J51" s="28">
        <f t="shared" si="6"/>
        <v>45130.14</v>
      </c>
      <c r="M51" s="2"/>
    </row>
    <row r="52" spans="1:13" s="17" customFormat="1" ht="63" customHeight="1" x14ac:dyDescent="0.25">
      <c r="A52" s="61">
        <f t="shared" si="0"/>
        <v>41</v>
      </c>
      <c r="B52" s="59" t="s">
        <v>16</v>
      </c>
      <c r="C52" s="71" t="s">
        <v>66</v>
      </c>
      <c r="D52" s="20" t="s">
        <v>67</v>
      </c>
      <c r="E52" s="58">
        <v>5946</v>
      </c>
      <c r="F52" s="19" t="s">
        <v>13</v>
      </c>
      <c r="G52" s="22">
        <v>7.01</v>
      </c>
      <c r="H52" s="28"/>
      <c r="I52" s="28">
        <f t="shared" si="5"/>
        <v>7.92</v>
      </c>
      <c r="J52" s="28">
        <f t="shared" si="6"/>
        <v>47092.32</v>
      </c>
      <c r="M52" s="2"/>
    </row>
    <row r="53" spans="1:13" s="17" customFormat="1" ht="88.5" customHeight="1" thickBot="1" x14ac:dyDescent="0.3">
      <c r="A53" s="72">
        <f t="shared" si="0"/>
        <v>42</v>
      </c>
      <c r="B53" s="73" t="s">
        <v>18</v>
      </c>
      <c r="C53" s="74" t="str">
        <f>'[2]CONECTORES E RELÊ- ONE'!B24</f>
        <v>IP 45.05.0275</v>
      </c>
      <c r="D53" s="30" t="s">
        <v>68</v>
      </c>
      <c r="E53" s="75">
        <v>16955</v>
      </c>
      <c r="F53" s="29" t="s">
        <v>13</v>
      </c>
      <c r="G53" s="31">
        <f>'[2]CONECTORES E RELÊ- ONE'!F24</f>
        <v>28.18</v>
      </c>
      <c r="H53" s="28"/>
      <c r="I53" s="28">
        <f t="shared" si="5"/>
        <v>31.84</v>
      </c>
      <c r="J53" s="28">
        <f t="shared" si="6"/>
        <v>539847.19999999995</v>
      </c>
      <c r="M53" s="2"/>
    </row>
    <row r="54" spans="1:13" ht="31.5" customHeight="1" thickBot="1" x14ac:dyDescent="0.25">
      <c r="B54" s="94" t="s">
        <v>69</v>
      </c>
      <c r="C54" s="95"/>
      <c r="D54" s="95"/>
      <c r="E54" s="95"/>
      <c r="F54" s="95"/>
      <c r="G54" s="95"/>
      <c r="H54" s="95"/>
      <c r="I54" s="95"/>
      <c r="J54" s="32">
        <f>SUM(J12:J53)</f>
        <v>30995848.030000001</v>
      </c>
    </row>
    <row r="57" spans="1:13" x14ac:dyDescent="0.2">
      <c r="E57" s="57">
        <f>E38+E39+E40+E41</f>
        <v>16955</v>
      </c>
    </row>
  </sheetData>
  <mergeCells count="13">
    <mergeCell ref="A7:F9"/>
    <mergeCell ref="H7:J9"/>
    <mergeCell ref="A10:J10"/>
    <mergeCell ref="B11:C11"/>
    <mergeCell ref="B54:I54"/>
    <mergeCell ref="A1:J1"/>
    <mergeCell ref="A2:B6"/>
    <mergeCell ref="C2:C4"/>
    <mergeCell ref="D2:J2"/>
    <mergeCell ref="D3:J3"/>
    <mergeCell ref="D4:J4"/>
    <mergeCell ref="D5:J5"/>
    <mergeCell ref="D6:J6"/>
  </mergeCells>
  <printOptions horizontalCentered="1"/>
  <pageMargins left="0.39370078740157483" right="0.23622047244094491" top="0.23622047244094491" bottom="0.39370078740157483" header="0.15748031496062992" footer="0.15748031496062992"/>
  <pageSetup paperSize="9" scale="45" firstPageNumber="0" fitToHeight="0" orientation="landscape" blackAndWhite="1" r:id="rId1"/>
  <headerFooter alignWithMargins="0">
    <oddFooter>&amp;RPágina &amp;P de &amp;N</oddFooter>
  </headerFooter>
  <drawing r:id="rId2"/>
  <legacyDrawing r:id="rId3"/>
  <oleObjects>
    <mc:AlternateContent xmlns:mc="http://schemas.openxmlformats.org/markup-compatibility/2006">
      <mc:Choice Requires="x14">
        <oleObject progId="Word.Picture.8" shapeId="4097" r:id="rId4">
          <objectPr defaultSize="0" autoPict="0" r:id="rId5">
            <anchor moveWithCells="1" sizeWithCells="1">
              <from>
                <xdr:col>0</xdr:col>
                <xdr:colOff>428625</xdr:colOff>
                <xdr:row>1</xdr:row>
                <xdr:rowOff>161925</xdr:rowOff>
              </from>
              <to>
                <xdr:col>1</xdr:col>
                <xdr:colOff>762000</xdr:colOff>
                <xdr:row>5</xdr:row>
                <xdr:rowOff>238125</xdr:rowOff>
              </to>
            </anchor>
          </objectPr>
        </oleObject>
      </mc:Choice>
      <mc:Fallback>
        <oleObject progId="Word.Picture.8" shapeId="409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1A109-97FC-4713-A603-4307964BC37D}">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ANEXO VIII-PLANILHA-ONE (REV)</vt:lpstr>
      <vt:lpstr>Planilha1</vt:lpstr>
      <vt:lpstr>'ANEXO VIII-PLANILHA-ONE (REV)'!Area_de_impressao</vt:lpstr>
      <vt:lpstr>'ANEXO VIII-PLANILHA-ONE (REV)'!Titulos_de_impressao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Leonidas</dc:creator>
  <cp:lastModifiedBy>Leonidas</cp:lastModifiedBy>
  <cp:lastPrinted>2020-04-22T06:31:25Z</cp:lastPrinted>
  <dcterms:created xsi:type="dcterms:W3CDTF">2019-12-17T15:13:22Z</dcterms:created>
  <dcterms:modified xsi:type="dcterms:W3CDTF">2020-04-22T07:29:58Z</dcterms:modified>
</cp:coreProperties>
</file>