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E:\TCE - ORÇAMENTAÇÃO\"/>
    </mc:Choice>
  </mc:AlternateContent>
  <xr:revisionPtr revIDLastSave="0" documentId="13_ncr:1_{8140FF7F-8620-4341-84E8-12ED4EA72979}" xr6:coauthVersionLast="45" xr6:coauthVersionMax="45" xr10:uidLastSave="{00000000-0000-0000-0000-000000000000}"/>
  <bookViews>
    <workbookView xWindow="-20520" yWindow="-120" windowWidth="20640" windowHeight="11160" activeTab="1" xr2:uid="{2806DD78-722D-45A2-BD80-ACCC847F961C}"/>
  </bookViews>
  <sheets>
    <sheet name="ANEXO VIII-PLANILHA-ONE (TCE)" sheetId="2" r:id="rId1"/>
    <sheet name="ANEXO VIII-PLANILHA-ONE (TC (2)" sheetId="3" r:id="rId2"/>
    <sheet name="Planilha1" sheetId="1" r:id="rId3"/>
  </sheets>
  <externalReferences>
    <externalReference r:id="rId4"/>
    <externalReference r:id="rId5"/>
    <externalReference r:id="rId6"/>
  </externalReferences>
  <definedNames>
    <definedName name="_____NI6">"'file://Servidor/luxelendocs/PROJECAO FINANCEIRA/PROJFIN 2002/PROJFIN - LME - 2002 - 45-10-07.xls'#$'RECEITA _ CONTRATOS'.$#REF!$#REF!"</definedName>
    <definedName name="_____NI7">"'file://Servidor/luxelendocs/PROJECAO FINANCEIRA/PROJFIN 2002/PROJFIN - LME - 2002 - 45-10-07.xls'#$'RECEITA _ CONTRATOS'.$#REF!$#REF!"</definedName>
    <definedName name="___NI6">"'file://Servidor/luxelendocs/PROJECAO FINANCEIRA/PROJFIN 2002/PROJFIN - LME - 2002 - 45-10-07.xls'#$'RECEITA _ CONTRATOS'.$#REF!$#REF!"</definedName>
    <definedName name="___NI7">"'file://Servidor/luxelendocs/PROJECAO FINANCEIRA/PROJFIN 2002/PROJFIN - LME - 2002 - 45-10-07.xls'#$'RECEITA _ CONTRATOS'.$#REF!$#REF!"</definedName>
    <definedName name="__NI6">"'file://Servidor/luxelendocs/PROJECAO FINANCEIRA/PROJFIN 2002/PROJFIN - LME - 2002 - 45-10-07.xls'#$'RECEITA _ CONTRATOS'.$#REF!$#REF!"</definedName>
    <definedName name="__NI7">"'file://Servidor/luxelendocs/PROJECAO FINANCEIRA/PROJFIN 2002/PROJFIN - LME - 2002 - 45-10-07.xls'#$'RECEITA _ CONTRATOS'.$#REF!$#REF!"</definedName>
    <definedName name="_NI6">"'file://Servidor/luxelendocs/PROJECAO FINANCEIRA/PROJFIN 2002/PROJFIN - LME - 2002 - 45-10-07.xls'#$'RECEITA _ CONTRATOS'.$#REF!$#REF!"</definedName>
    <definedName name="_NI7">"'file://Servidor/luxelendocs/PROJECAO FINANCEIRA/PROJFIN 2002/PROJFIN - LME - 2002 - 45-10-07.xls'#$'RECEITA _ CONTRATOS'.$#REF!$#REF!"</definedName>
    <definedName name="_xlnm.Print_Area" localSheetId="1">'ANEXO VIII-PLANILHA-ONE (TC (2)'!$A$1:$J$54</definedName>
    <definedName name="_xlnm.Print_Area" localSheetId="0">'ANEXO VIII-PLANILHA-ONE (TCE)'!$A$1:$J$54</definedName>
    <definedName name="BIASERJ">"'file://Servidor/luxelendocs/PROJECAO FINANCEIRA/PROJFIN 2002/PROJFIN - LME - 2002 - 45-10-07.xls'#$'RECEITA _ PLANEJAM E EMPRÉST'.$#REF!$#REF!"</definedName>
    <definedName name="BIASERJ_39">"'file://Servidor/luxelendocs/PROJECAO FINANCEIRA/PROJFIN 2002/PROJFIN - LME - 2002 - 45-10-07.xls'#$'RECEITA _ PLANEJAM E EMPRÉST'.$#REF!$#REF!"</definedName>
    <definedName name="BIASERJ_39_22">"'file://Servidor/luxelendocs/PROJECAO FINANCEIRA/PROJFIN 2002/PROJFIN - LME - 2002 - 45-10-07.xls'#$'RECEITA _ PLANEJAM E EMPRÉST'.$#REF!$#REF!"</definedName>
    <definedName name="BIASERJ_39_51">"'file://Servidor/luxelendocs/PROJECAO FINANCEIRA/PROJFIN 2002/PROJFIN - LME - 2002 - 45-10-07.xls'#$'RECEITA _ PLANEJAM E EMPRÉST'.$#REF!$#REF!"</definedName>
    <definedName name="BIASERJ_39_51_22">"'file://Servidor/luxelendocs/PROJECAO FINANCEIRA/PROJFIN 2002/PROJFIN - LME - 2002 - 45-10-07.xls'#$'RECEITA _ PLANEJAM E EMPRÉST'.$#REF!$#REF!"</definedName>
    <definedName name="BIASERJ_39_52">"'file://Servidor/luxelendocs/PROJECAO FINANCEIRA/PROJFIN 2002/PROJFIN - LME - 2002 - 45-10-07.xls'#$'RECEITA _ PLANEJAM E EMPRÉST'.$#REF!$#REF!"</definedName>
    <definedName name="BIASERJ_39_52_22">"'file://Servidor/luxelendocs/PROJECAO FINANCEIRA/PROJFIN 2002/PROJFIN - LME - 2002 - 45-10-07.xls'#$'RECEITA _ PLANEJAM E EMPRÉST'.$#REF!$#REF!"</definedName>
    <definedName name="BIASERJ_52">"'file://Servidor/luxelendocs/PROJECAO FINANCEIRA/PROJFIN 2002/PROJFIN - LME - 2002 - 45-10-07.xls'#$'RECEITA _ PLANEJAM E EMPRÉST'.$#REF!$#REF!"</definedName>
    <definedName name="BIASERJ_52_22">"'file://Servidor/luxelendocs/PROJECAO FINANCEIRA/PROJFIN 2002/PROJFIN - LME - 2002 - 45-10-07.xls'#$'RECEITA _ PLANEJAM E EMPRÉST'.$#REF!$#REF!"</definedName>
    <definedName name="BIPEM">"'file://Servidor/luxelendocs/PROJECAO FINANCEIRA/PROJFIN 2002/PROJFIN - LME - 2002 - 45-10-07.xls'#$'RECEITA _ PLANEJAM E EMPRÉST'.$#REF!$#REF!"</definedName>
    <definedName name="BIPEM_39">"'file://Servidor/luxelendocs/PROJECAO FINANCEIRA/PROJFIN 2002/PROJFIN - LME - 2002 - 45-10-07.xls'#$'RECEITA _ PLANEJAM E EMPRÉST'.$#REF!$#REF!"</definedName>
    <definedName name="BIPEM_39_22">"'file://Servidor/luxelendocs/PROJECAO FINANCEIRA/PROJFIN 2002/PROJFIN - LME - 2002 - 45-10-07.xls'#$'RECEITA _ PLANEJAM E EMPRÉST'.$#REF!$#REF!"</definedName>
    <definedName name="BIPEM_39_51">"'file://Servidor/luxelendocs/PROJECAO FINANCEIRA/PROJFIN 2002/PROJFIN - LME - 2002 - 45-10-07.xls'#$'RECEITA _ PLANEJAM E EMPRÉST'.$#REF!$#REF!"</definedName>
    <definedName name="BIPEM_39_51_22">"'file://Servidor/luxelendocs/PROJECAO FINANCEIRA/PROJFIN 2002/PROJFIN - LME - 2002 - 45-10-07.xls'#$'RECEITA _ PLANEJAM E EMPRÉST'.$#REF!$#REF!"</definedName>
    <definedName name="BIPEM_39_52">"'file://Servidor/luxelendocs/PROJECAO FINANCEIRA/PROJFIN 2002/PROJFIN - LME - 2002 - 45-10-07.xls'#$'RECEITA _ PLANEJAM E EMPRÉST'.$#REF!$#REF!"</definedName>
    <definedName name="BIPEM_39_52_22">"'file://Servidor/luxelendocs/PROJECAO FINANCEIRA/PROJFIN 2002/PROJFIN - LME - 2002 - 45-10-07.xls'#$'RECEITA _ PLANEJAM E EMPRÉST'.$#REF!$#REF!"</definedName>
    <definedName name="BIPEM_52">"'file://Servidor/luxelendocs/PROJECAO FINANCEIRA/PROJFIN 2002/PROJFIN - LME - 2002 - 45-10-07.xls'#$'RECEITA _ PLANEJAM E EMPRÉST'.$#REF!$#REF!"</definedName>
    <definedName name="BIPEM_52_22">"'file://Servidor/luxelendocs/PROJECAO FINANCEIRA/PROJFIN 2002/PROJFIN - LME - 2002 - 45-10-07.xls'#$'RECEITA _ PLANEJAM E EMPRÉST'.$#REF!$#REF!"</definedName>
    <definedName name="BOCAL_21">NA()</definedName>
    <definedName name="BOCAL_22">"//I:/PREFEITURAS/PREFEITURAS - RJ (INDEX)/NOVA IGUACU/2008 - OS 002 - GESTAO COMPLETA/MEDICAO DE SERVICOS - MIPS/MANUTENCAO/2006 - OS 008 - MANUTENCAO/MEDICAO DE SERVICOS - MIPS/MANUTENCAO/MED SERV NI 2007 04-19 A 05-23 FATURADA.xls'#$LISTA.$B$63:$B$64"""</definedName>
    <definedName name="BOCAL_28">NA()</definedName>
    <definedName name="BOCAL_48">NA()</definedName>
    <definedName name="BOCAL_7">NA()</definedName>
    <definedName name="BOCAL_8">NA()</definedName>
    <definedName name="BRAÇO_21">NA()</definedName>
    <definedName name="BRAÇO_22">"//I:/PREFEITURAS/PREFEITURAS - RJ (INDEX)/NOVA IGUACU/2008 - OS 002 - GESTAO COMPLETA/MEDICAO DE SERVICOS - MIPS/MANUTENCAO/2006 - OS 008 - MANUTENCAO/MEDICAO DE SERVICOS - MIPS/MANUTENCAO/MED SERV NI 2007 04-19 A 05-23 FATURADA.xls'#$LISTA.$B$90:$B$97"""</definedName>
    <definedName name="BRAÇO_28">NA()</definedName>
    <definedName name="BRAÇO_48">NA()</definedName>
    <definedName name="BRAÇO_7">NA()</definedName>
    <definedName name="BRAÇO_8">NA()</definedName>
    <definedName name="Cabo_quadriplex_25mm2_alumínio_22">NA()</definedName>
    <definedName name="Cabo_quadriplex_25mm2_alumínio_48">NA()</definedName>
    <definedName name="CINTAS_21">NA()</definedName>
    <definedName name="CINTAS_22">"//I:/PREFEITURAS/PREFEITURAS - RJ (INDEX)/NOVA IGUACU/2008 - OS 002 - GESTAO COMPLETA/MEDICAO DE SERVICOS - MIPS/MANUTENCAO/2006 - OS 008 - MANUTENCAO/MEDICAO DE SERVICOS - MIPS/MANUTENCAO/MED SERV NI 2007 04-19 A 05-23 FATURADA.xls'#$LISTA.$B$68:$B$87"""</definedName>
    <definedName name="CINTAS_28">NA()</definedName>
    <definedName name="CINTAS_48">NA()</definedName>
    <definedName name="CINTAS_7">NA()</definedName>
    <definedName name="CINTAS_8">NA()</definedName>
    <definedName name="DIVERSOS_21">NA()</definedName>
    <definedName name="DIVERSOS_22">NA()</definedName>
    <definedName name="DIVERSOS_28">NA()</definedName>
    <definedName name="DIVERSOS_48">NA()</definedName>
    <definedName name="DIVERSOS_7">NA()</definedName>
    <definedName name="Excel_BuiltIn__FilterDatabase_11_1">"REFEITURAS/PREFEITURAS - RJ (INDEX)/NOVA IGUACU/2008 - OS 002 - GESTAO COMPLETA/MEDICAO DE SERVICOS - MIPS/MANUTENCAO/2006 - OS 008 - MANUTENCAO/MEDICAO DE SERVICOS - MIPS/MANUTENCAO/MED SERV NI 2007 04-19 A 05-23 FATURADA.xls'#$'VINTEEUM '.$A$3:$AS$46"""</definedName>
    <definedName name="Excel_BuiltIn__FilterDatabase_11_48">NA()</definedName>
    <definedName name="Excel_BuiltIn__FilterDatabase_12_22">NA()</definedName>
    <definedName name="Excel_BuiltIn__FilterDatabase_12_48">NA()</definedName>
    <definedName name="Excel_BuiltIn__FilterDatabase_15">"$'PONTO COMPLETOVS100 _2_'.$#REF!$#REF!:$#REF!$#REF!"</definedName>
    <definedName name="Excel_BuiltIn__FilterDatabase_15_21">"'file:///I:/PREFEITURAS/PREFEITURAS - RJ (INDEX)/NOVA IGUACU/2008 - OS 002 - GESTAO COMPLETA/MEDICAO DE SERVICOS - MIPS/MANUTENCAO/MED SERV NI 2008 07-04 A 08-03.xls'#$VINTEEOITO.$#REF!$#REF!:$#REF!$#REF!"</definedName>
    <definedName name="Excel_BuiltIn__FilterDatabase_17_1_21">"'file:///I:/PREFEITURAS/PREFEITURAS - RJ (INDEX)/NOVA IGUACU/2008 - OS 002 - GESTAO COMPLETA/MEDICAO DE SERVICOS - MIPS/MANUTENCAO/MED SERV NI 2008 07-04 A 08-03.xls'#$VINTEEOITO.$#REF!$#REF!:$#REF!$#REF!"</definedName>
    <definedName name="Excel_BuiltIn__FilterDatabase_18_1">"$'PONTO COMPLETOVS70 V'.$#REF!$#REF!:$#REF!$#REF!"</definedName>
    <definedName name="Excel_BuiltIn__FilterDatabase_19">"$'PONTO COMPLETOVS100'.$#REF!$#REF!:$#REF!$#REF!"</definedName>
    <definedName name="Excel_BuiltIn__FilterDatabase_32_1_21">"'file:///I:/PREFEITURAS/PREFEITURAS - RJ (INDEX)/NOVA IGUACU/2008 - OS 002 - GESTAO COMPLETA/MEDICAO DE SERVICOS - MIPS/MANUTENCAO/MED SERV NI 2008 07-04 A 08-03.xls'#$ONZE.$#REF!$#REF!:$#REF!$#REF!"</definedName>
    <definedName name="Excel_BuiltIn__FilterDatabase_38_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39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39_52_2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1">"EITURAS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1_22">"EITURAS - RJ (INDEX)/NOVA IGUACU/2008 - OS 002 - GESTAO COMPLETA/MEDICAO DE SERVICOS - MIPS/MANUTENCAO/2006 - OS 008 - MANUTENCAO/MEDICAO DE SERVICOS - MIPS/MANUTENCAO/PREFEITURAS/PREFEITURAS - RJ (INDEX)/NOVA IGUACU/2006 - OS 008 - MANUTENC'#$PERÍODO."""</definedName>
    <definedName name="Excel_BuiltIn__FilterDatabase_38_1_52">"/I:/PREFEITURAS/PREFEITURAS - RJ (INDEX)/NOVA IGUACU/2008 - OS 002 - GESTAO COMPLETA/MEDICAO DE SERVICOS - MIPS/MANUTENCAO/2006 - OS 008 - MANUTENCAO/MEDICAO DE SERVICOS - MIPS/MANUTENCAO/MED SERV NI 2007 04-19 A 05-23 FATURADA.xls'#$'PERÍODO implan'.#"""</definedName>
    <definedName name="Excel_BuiltIn__FilterDatabase_38_1_52_22">"/I:/PREFEITURAS/PREFEITURAS - RJ (INDEX)/NOVA IGUACU/2008 - OS 002 - GESTAO COMPLETA/MEDICAO DE SERVICOS - MIPS/MANUTENCAO/2006 - OS 008 - MANUTENCAO/MEDICAO DE SERVICOS - MIPS/MANUTENCAO/MED SERV NI 2007 04-19 A 05-23 FATURADA.xls'#$'PERÍODO implan'.#"""</definedName>
    <definedName name="FATMDO">[1]FATOR!$D$29</definedName>
    <definedName name="IPEM1">"'file://Servidor/luxelendocs/PROJECAO FINANCEIRA/PROJFIN 2002/PROJFIN - LME - 2002 - 45-10-07.xls'#$'RECEITA _ PLANEJAM E EMPRÉST'.$#REF!$#REF!"</definedName>
    <definedName name="IPEM1_39">"'file://Servidor/luxelendocs/PROJECAO FINANCEIRA/PROJFIN 2002/PROJFIN - LME - 2002 - 45-10-07.xls'#$'RECEITA _ PLANEJAM E EMPRÉST'.$#REF!$#REF!"</definedName>
    <definedName name="IPEM1_39_22">"'file://Servidor/luxelendocs/PROJECAO FINANCEIRA/PROJFIN 2002/PROJFIN - LME - 2002 - 45-10-07.xls'#$'RECEITA _ PLANEJAM E EMPRÉST'.$#REF!$#REF!"</definedName>
    <definedName name="IPEM1_39_51">"'file://Servidor/luxelendocs/PROJECAO FINANCEIRA/PROJFIN 2002/PROJFIN - LME - 2002 - 45-10-07.xls'#$'RECEITA _ PLANEJAM E EMPRÉST'.$#REF!$#REF!"</definedName>
    <definedName name="IPEM1_39_51_22">"'file://Servidor/luxelendocs/PROJECAO FINANCEIRA/PROJFIN 2002/PROJFIN - LME - 2002 - 45-10-07.xls'#$'RECEITA _ PLANEJAM E EMPRÉST'.$#REF!$#REF!"</definedName>
    <definedName name="IPEM1_39_52">"'file://Servidor/luxelendocs/PROJECAO FINANCEIRA/PROJFIN 2002/PROJFIN - LME - 2002 - 45-10-07.xls'#$'RECEITA _ PLANEJAM E EMPRÉST'.$#REF!$#REF!"</definedName>
    <definedName name="IPEM1_39_52_22">"'file://Servidor/luxelendocs/PROJECAO FINANCEIRA/PROJFIN 2002/PROJFIN - LME - 2002 - 45-10-07.xls'#$'RECEITA _ PLANEJAM E EMPRÉST'.$#REF!$#REF!"</definedName>
    <definedName name="IPEM1_52">"'file://Servidor/luxelendocs/PROJECAO FINANCEIRA/PROJFIN 2002/PROJFIN - LME - 2002 - 45-10-07.xls'#$'RECEITA _ PLANEJAM E EMPRÉST'.$#REF!$#REF!"</definedName>
    <definedName name="IPEM1_52_22">"'file://Servidor/luxelendocs/PROJECAO FINANCEIRA/PROJFIN 2002/PROJFIN - LME - 2002 - 45-10-07.xls'#$'RECEITA _ PLANEJAM E EMPRÉST'.$#REF!$#REF!"</definedName>
    <definedName name="IPEM10">"'file://Servidor/luxelendocs/PROJECAO FINANCEIRA/PROJFIN 2002/PROJFIN - LME - 2002 - 45-10-07.xls'#$'RECEITA _ PLANEJAM E EMPRÉST'.$#REF!$#REF!"</definedName>
    <definedName name="IPEM10_39">"'file://Servidor/luxelendocs/PROJECAO FINANCEIRA/PROJFIN 2002/PROJFIN - LME - 2002 - 45-10-07.xls'#$'RECEITA _ PLANEJAM E EMPRÉST'.$#REF!$#REF!"</definedName>
    <definedName name="IPEM10_39_22">"'file://Servidor/luxelendocs/PROJECAO FINANCEIRA/PROJFIN 2002/PROJFIN - LME - 2002 - 45-10-07.xls'#$'RECEITA _ PLANEJAM E EMPRÉST'.$#REF!$#REF!"</definedName>
    <definedName name="IPEM10_39_51">"'file://Servidor/luxelendocs/PROJECAO FINANCEIRA/PROJFIN 2002/PROJFIN - LME - 2002 - 45-10-07.xls'#$'RECEITA _ PLANEJAM E EMPRÉST'.$#REF!$#REF!"</definedName>
    <definedName name="IPEM10_39_51_22">"'file://Servidor/luxelendocs/PROJECAO FINANCEIRA/PROJFIN 2002/PROJFIN - LME - 2002 - 45-10-07.xls'#$'RECEITA _ PLANEJAM E EMPRÉST'.$#REF!$#REF!"</definedName>
    <definedName name="IPEM10_39_52">"'file://Servidor/luxelendocs/PROJECAO FINANCEIRA/PROJFIN 2002/PROJFIN - LME - 2002 - 45-10-07.xls'#$'RECEITA _ PLANEJAM E EMPRÉST'.$#REF!$#REF!"</definedName>
    <definedName name="IPEM10_39_52_22">"'file://Servidor/luxelendocs/PROJECAO FINANCEIRA/PROJFIN 2002/PROJFIN - LME - 2002 - 45-10-07.xls'#$'RECEITA _ PLANEJAM E EMPRÉST'.$#REF!$#REF!"</definedName>
    <definedName name="IPEM10_52">"'file://Servidor/luxelendocs/PROJECAO FINANCEIRA/PROJFIN 2002/PROJFIN - LME - 2002 - 45-10-07.xls'#$'RECEITA _ PLANEJAM E EMPRÉST'.$#REF!$#REF!"</definedName>
    <definedName name="IPEM10_52_22">"'file://Servidor/luxelendocs/PROJECAO FINANCEIRA/PROJFIN 2002/PROJFIN - LME - 2002 - 45-10-07.xls'#$'RECEITA _ PLANEJAM E EMPRÉST'.$#REF!$#REF!"</definedName>
    <definedName name="IPEM2">"'file://Servidor/luxelendocs/PROJECAO FINANCEIRA/PROJFIN 2002/PROJFIN - LME - 2002 - 45-10-07.xls'#$'RECEITA _ PLANEJAM E EMPRÉST'.$#REF!$#REF!"</definedName>
    <definedName name="IPEM2_39">"'file://Servidor/luxelendocs/PROJECAO FINANCEIRA/PROJFIN 2002/PROJFIN - LME - 2002 - 45-10-07.xls'#$'RECEITA _ PLANEJAM E EMPRÉST'.$#REF!$#REF!"</definedName>
    <definedName name="IPEM2_39_22">"'file://Servidor/luxelendocs/PROJECAO FINANCEIRA/PROJFIN 2002/PROJFIN - LME - 2002 - 45-10-07.xls'#$'RECEITA _ PLANEJAM E EMPRÉST'.$#REF!$#REF!"</definedName>
    <definedName name="IPEM2_39_51">"'file://Servidor/luxelendocs/PROJECAO FINANCEIRA/PROJFIN 2002/PROJFIN - LME - 2002 - 45-10-07.xls'#$'RECEITA _ PLANEJAM E EMPRÉST'.$#REF!$#REF!"</definedName>
    <definedName name="IPEM2_39_51_22">"'file://Servidor/luxelendocs/PROJECAO FINANCEIRA/PROJFIN 2002/PROJFIN - LME - 2002 - 45-10-07.xls'#$'RECEITA _ PLANEJAM E EMPRÉST'.$#REF!$#REF!"</definedName>
    <definedName name="IPEM2_39_52">"'file://Servidor/luxelendocs/PROJECAO FINANCEIRA/PROJFIN 2002/PROJFIN - LME - 2002 - 45-10-07.xls'#$'RECEITA _ PLANEJAM E EMPRÉST'.$#REF!$#REF!"</definedName>
    <definedName name="IPEM2_39_52_22">"'file://Servidor/luxelendocs/PROJECAO FINANCEIRA/PROJFIN 2002/PROJFIN - LME - 2002 - 45-10-07.xls'#$'RECEITA _ PLANEJAM E EMPRÉST'.$#REF!$#REF!"</definedName>
    <definedName name="IPEM2_52">"'file://Servidor/luxelendocs/PROJECAO FINANCEIRA/PROJFIN 2002/PROJFIN - LME - 2002 - 45-10-07.xls'#$'RECEITA _ PLANEJAM E EMPRÉST'.$#REF!$#REF!"</definedName>
    <definedName name="IPEM2_52_22">"'file://Servidor/luxelendocs/PROJECAO FINANCEIRA/PROJFIN 2002/PROJFIN - LME - 2002 - 45-10-07.xls'#$'RECEITA _ PLANEJAM E EMPRÉST'.$#REF!$#REF!"</definedName>
    <definedName name="IPEM3">"'file://Servidor/luxelendocs/PROJECAO FINANCEIRA/PROJFIN 2002/PROJFIN - LME - 2002 - 45-10-07.xls'#$'RECEITA _ PLANEJAM E EMPRÉST'.$#REF!$#REF!"</definedName>
    <definedName name="IPEM3_39">"'file://Servidor/luxelendocs/PROJECAO FINANCEIRA/PROJFIN 2002/PROJFIN - LME - 2002 - 45-10-07.xls'#$'RECEITA _ PLANEJAM E EMPRÉST'.$#REF!$#REF!"</definedName>
    <definedName name="IPEM3_39_22">"'file://Servidor/luxelendocs/PROJECAO FINANCEIRA/PROJFIN 2002/PROJFIN - LME - 2002 - 45-10-07.xls'#$'RECEITA _ PLANEJAM E EMPRÉST'.$#REF!$#REF!"</definedName>
    <definedName name="IPEM3_39_51">"'file://Servidor/luxelendocs/PROJECAO FINANCEIRA/PROJFIN 2002/PROJFIN - LME - 2002 - 45-10-07.xls'#$'RECEITA _ PLANEJAM E EMPRÉST'.$#REF!$#REF!"</definedName>
    <definedName name="IPEM3_39_51_22">"'file://Servidor/luxelendocs/PROJECAO FINANCEIRA/PROJFIN 2002/PROJFIN - LME - 2002 - 45-10-07.xls'#$'RECEITA _ PLANEJAM E EMPRÉST'.$#REF!$#REF!"</definedName>
    <definedName name="IPEM3_39_52">"'file://Servidor/luxelendocs/PROJECAO FINANCEIRA/PROJFIN 2002/PROJFIN - LME - 2002 - 45-10-07.xls'#$'RECEITA _ PLANEJAM E EMPRÉST'.$#REF!$#REF!"</definedName>
    <definedName name="IPEM3_39_52_22">"'file://Servidor/luxelendocs/PROJECAO FINANCEIRA/PROJFIN 2002/PROJFIN - LME - 2002 - 45-10-07.xls'#$'RECEITA _ PLANEJAM E EMPRÉST'.$#REF!$#REF!"</definedName>
    <definedName name="IPEM3_52">"'file://Servidor/luxelendocs/PROJECAO FINANCEIRA/PROJFIN 2002/PROJFIN - LME - 2002 - 45-10-07.xls'#$'RECEITA _ PLANEJAM E EMPRÉST'.$#REF!$#REF!"</definedName>
    <definedName name="IPEM3_52_22">"'file://Servidor/luxelendocs/PROJECAO FINANCEIRA/PROJFIN 2002/PROJFIN - LME - 2002 - 45-10-07.xls'#$'RECEITA _ PLANEJAM E EMPRÉST'.$#REF!$#REF!"</definedName>
    <definedName name="IPEM4">"'file://Servidor/luxelendocs/PROJECAO FINANCEIRA/PROJFIN 2002/PROJFIN - LME - 2002 - 45-10-07.xls'#$'RECEITA _ PLANEJAM E EMPRÉST'.$#REF!$#REF!"</definedName>
    <definedName name="IPEM4_39">"'file://Servidor/luxelendocs/PROJECAO FINANCEIRA/PROJFIN 2002/PROJFIN - LME - 2002 - 45-10-07.xls'#$'RECEITA _ PLANEJAM E EMPRÉST'.$#REF!$#REF!"</definedName>
    <definedName name="IPEM4_39_22">"'file://Servidor/luxelendocs/PROJECAO FINANCEIRA/PROJFIN 2002/PROJFIN - LME - 2002 - 45-10-07.xls'#$'RECEITA _ PLANEJAM E EMPRÉST'.$#REF!$#REF!"</definedName>
    <definedName name="IPEM4_39_51">"'file://Servidor/luxelendocs/PROJECAO FINANCEIRA/PROJFIN 2002/PROJFIN - LME - 2002 - 45-10-07.xls'#$'RECEITA _ PLANEJAM E EMPRÉST'.$#REF!$#REF!"</definedName>
    <definedName name="IPEM4_39_51_22">"'file://Servidor/luxelendocs/PROJECAO FINANCEIRA/PROJFIN 2002/PROJFIN - LME - 2002 - 45-10-07.xls'#$'RECEITA _ PLANEJAM E EMPRÉST'.$#REF!$#REF!"</definedName>
    <definedName name="IPEM4_39_52">"'file://Servidor/luxelendocs/PROJECAO FINANCEIRA/PROJFIN 2002/PROJFIN - LME - 2002 - 45-10-07.xls'#$'RECEITA _ PLANEJAM E EMPRÉST'.$#REF!$#REF!"</definedName>
    <definedName name="IPEM4_39_52_22">"'file://Servidor/luxelendocs/PROJECAO FINANCEIRA/PROJFIN 2002/PROJFIN - LME - 2002 - 45-10-07.xls'#$'RECEITA _ PLANEJAM E EMPRÉST'.$#REF!$#REF!"</definedName>
    <definedName name="IPEM4_52">"'file://Servidor/luxelendocs/PROJECAO FINANCEIRA/PROJFIN 2002/PROJFIN - LME - 2002 - 45-10-07.xls'#$'RECEITA _ PLANEJAM E EMPRÉST'.$#REF!$#REF!"</definedName>
    <definedName name="IPEM4_52_22">"'file://Servidor/luxelendocs/PROJECAO FINANCEIRA/PROJFIN 2002/PROJFIN - LME - 2002 - 45-10-07.xls'#$'RECEITA _ PLANEJAM E EMPRÉST'.$#REF!$#REF!"</definedName>
    <definedName name="IPEM5">"'file://Servidor/luxelendocs/PROJECAO FINANCEIRA/PROJFIN 2002/PROJFIN - LME - 2002 - 45-10-07.xls'#$'RECEITA _ PLANEJAM E EMPRÉST'.$#REF!$#REF!"</definedName>
    <definedName name="IPEM5_39">"'file://Servidor/luxelendocs/PROJECAO FINANCEIRA/PROJFIN 2002/PROJFIN - LME - 2002 - 45-10-07.xls'#$'RECEITA _ PLANEJAM E EMPRÉST'.$#REF!$#REF!"</definedName>
    <definedName name="IPEM5_39_22">"'file://Servidor/luxelendocs/PROJECAO FINANCEIRA/PROJFIN 2002/PROJFIN - LME - 2002 - 45-10-07.xls'#$'RECEITA _ PLANEJAM E EMPRÉST'.$#REF!$#REF!"</definedName>
    <definedName name="IPEM5_39_51">"'file://Servidor/luxelendocs/PROJECAO FINANCEIRA/PROJFIN 2002/PROJFIN - LME - 2002 - 45-10-07.xls'#$'RECEITA _ PLANEJAM E EMPRÉST'.$#REF!$#REF!"</definedName>
    <definedName name="IPEM5_39_51_22">"'file://Servidor/luxelendocs/PROJECAO FINANCEIRA/PROJFIN 2002/PROJFIN - LME - 2002 - 45-10-07.xls'#$'RECEITA _ PLANEJAM E EMPRÉST'.$#REF!$#REF!"</definedName>
    <definedName name="IPEM5_39_52">"'file://Servidor/luxelendocs/PROJECAO FINANCEIRA/PROJFIN 2002/PROJFIN - LME - 2002 - 45-10-07.xls'#$'RECEITA _ PLANEJAM E EMPRÉST'.$#REF!$#REF!"</definedName>
    <definedName name="IPEM5_39_52_22">"'file://Servidor/luxelendocs/PROJECAO FINANCEIRA/PROJFIN 2002/PROJFIN - LME - 2002 - 45-10-07.xls'#$'RECEITA _ PLANEJAM E EMPRÉST'.$#REF!$#REF!"</definedName>
    <definedName name="IPEM5_52">"'file://Servidor/luxelendocs/PROJECAO FINANCEIRA/PROJFIN 2002/PROJFIN - LME - 2002 - 45-10-07.xls'#$'RECEITA _ PLANEJAM E EMPRÉST'.$#REF!$#REF!"</definedName>
    <definedName name="IPEM5_52_22">"'file://Servidor/luxelendocs/PROJECAO FINANCEIRA/PROJFIN 2002/PROJFIN - LME - 2002 - 45-10-07.xls'#$'RECEITA _ PLANEJAM E EMPRÉST'.$#REF!$#REF!"</definedName>
    <definedName name="IPEM6">"'file://Servidor/luxelendocs/PROJECAO FINANCEIRA/PROJFIN 2002/PROJFIN - LME - 2002 - 45-10-07.xls'#$'RECEITA _ PLANEJAM E EMPRÉST'.$#REF!$#REF!"</definedName>
    <definedName name="IPEM6_39">"'file://Servidor/luxelendocs/PROJECAO FINANCEIRA/PROJFIN 2002/PROJFIN - LME - 2002 - 45-10-07.xls'#$'RECEITA _ PLANEJAM E EMPRÉST'.$#REF!$#REF!"</definedName>
    <definedName name="IPEM6_39_22">"'file://Servidor/luxelendocs/PROJECAO FINANCEIRA/PROJFIN 2002/PROJFIN - LME - 2002 - 45-10-07.xls'#$'RECEITA _ PLANEJAM E EMPRÉST'.$#REF!$#REF!"</definedName>
    <definedName name="IPEM6_39_51">"'file://Servidor/luxelendocs/PROJECAO FINANCEIRA/PROJFIN 2002/PROJFIN - LME - 2002 - 45-10-07.xls'#$'RECEITA _ PLANEJAM E EMPRÉST'.$#REF!$#REF!"</definedName>
    <definedName name="IPEM6_39_51_22">"'file://Servidor/luxelendocs/PROJECAO FINANCEIRA/PROJFIN 2002/PROJFIN - LME - 2002 - 45-10-07.xls'#$'RECEITA _ PLANEJAM E EMPRÉST'.$#REF!$#REF!"</definedName>
    <definedName name="IPEM6_39_52">"'file://Servidor/luxelendocs/PROJECAO FINANCEIRA/PROJFIN 2002/PROJFIN - LME - 2002 - 45-10-07.xls'#$'RECEITA _ PLANEJAM E EMPRÉST'.$#REF!$#REF!"</definedName>
    <definedName name="IPEM6_39_52_22">"'file://Servidor/luxelendocs/PROJECAO FINANCEIRA/PROJFIN 2002/PROJFIN - LME - 2002 - 45-10-07.xls'#$'RECEITA _ PLANEJAM E EMPRÉST'.$#REF!$#REF!"</definedName>
    <definedName name="IPEM6_52">"'file://Servidor/luxelendocs/PROJECAO FINANCEIRA/PROJFIN 2002/PROJFIN - LME - 2002 - 45-10-07.xls'#$'RECEITA _ PLANEJAM E EMPRÉST'.$#REF!$#REF!"</definedName>
    <definedName name="IPEM6_52_22">"'file://Servidor/luxelendocs/PROJECAO FINANCEIRA/PROJFIN 2002/PROJFIN - LME - 2002 - 45-10-07.xls'#$'RECEITA _ PLANEJAM E EMPRÉST'.$#REF!$#REF!"</definedName>
    <definedName name="IPEM7">"'file://Servidor/luxelendocs/PROJECAO FINANCEIRA/PROJFIN 2002/PROJFIN - LME - 2002 - 45-10-07.xls'#$'RECEITA _ PLANEJAM E EMPRÉST'.$#REF!$#REF!"</definedName>
    <definedName name="IPEM7_39">"'file://Servidor/luxelendocs/PROJECAO FINANCEIRA/PROJFIN 2002/PROJFIN - LME - 2002 - 45-10-07.xls'#$'RECEITA _ PLANEJAM E EMPRÉST'.$#REF!$#REF!"</definedName>
    <definedName name="IPEM7_39_22">"'file://Servidor/luxelendocs/PROJECAO FINANCEIRA/PROJFIN 2002/PROJFIN - LME - 2002 - 45-10-07.xls'#$'RECEITA _ PLANEJAM E EMPRÉST'.$#REF!$#REF!"</definedName>
    <definedName name="IPEM7_39_51">"'file://Servidor/luxelendocs/PROJECAO FINANCEIRA/PROJFIN 2002/PROJFIN - LME - 2002 - 45-10-07.xls'#$'RECEITA _ PLANEJAM E EMPRÉST'.$#REF!$#REF!"</definedName>
    <definedName name="IPEM7_39_51_22">"'file://Servidor/luxelendocs/PROJECAO FINANCEIRA/PROJFIN 2002/PROJFIN - LME - 2002 - 45-10-07.xls'#$'RECEITA _ PLANEJAM E EMPRÉST'.$#REF!$#REF!"</definedName>
    <definedName name="IPEM7_39_52">"'file://Servidor/luxelendocs/PROJECAO FINANCEIRA/PROJFIN 2002/PROJFIN - LME - 2002 - 45-10-07.xls'#$'RECEITA _ PLANEJAM E EMPRÉST'.$#REF!$#REF!"</definedName>
    <definedName name="IPEM7_39_52_22">"'file://Servidor/luxelendocs/PROJECAO FINANCEIRA/PROJFIN 2002/PROJFIN - LME - 2002 - 45-10-07.xls'#$'RECEITA _ PLANEJAM E EMPRÉST'.$#REF!$#REF!"</definedName>
    <definedName name="IPEM7_52">"'file://Servidor/luxelendocs/PROJECAO FINANCEIRA/PROJFIN 2002/PROJFIN - LME - 2002 - 45-10-07.xls'#$'RECEITA _ PLANEJAM E EMPRÉST'.$#REF!$#REF!"</definedName>
    <definedName name="IPEM7_52_22">"'file://Servidor/luxelendocs/PROJECAO FINANCEIRA/PROJFIN 2002/PROJFIN - LME - 2002 - 45-10-07.xls'#$'RECEITA _ PLANEJAM E EMPRÉST'.$#REF!$#REF!"</definedName>
    <definedName name="IPEM8">"'file://Servidor/luxelendocs/PROJECAO FINANCEIRA/PROJFIN 2002/PROJFIN - LME - 2002 - 45-10-07.xls'#$'RECEITA _ PLANEJAM E EMPRÉST'.$#REF!$#REF!"</definedName>
    <definedName name="IPEM8_39">"'file://Servidor/luxelendocs/PROJECAO FINANCEIRA/PROJFIN 2002/PROJFIN - LME - 2002 - 45-10-07.xls'#$'RECEITA _ PLANEJAM E EMPRÉST'.$#REF!$#REF!"</definedName>
    <definedName name="IPEM8_39_22">"'file://Servidor/luxelendocs/PROJECAO FINANCEIRA/PROJFIN 2002/PROJFIN - LME - 2002 - 45-10-07.xls'#$'RECEITA _ PLANEJAM E EMPRÉST'.$#REF!$#REF!"</definedName>
    <definedName name="IPEM8_39_51">"'file://Servidor/luxelendocs/PROJECAO FINANCEIRA/PROJFIN 2002/PROJFIN - LME - 2002 - 45-10-07.xls'#$'RECEITA _ PLANEJAM E EMPRÉST'.$#REF!$#REF!"</definedName>
    <definedName name="IPEM8_39_51_22">"'file://Servidor/luxelendocs/PROJECAO FINANCEIRA/PROJFIN 2002/PROJFIN - LME - 2002 - 45-10-07.xls'#$'RECEITA _ PLANEJAM E EMPRÉST'.$#REF!$#REF!"</definedName>
    <definedName name="IPEM8_39_52">"'file://Servidor/luxelendocs/PROJECAO FINANCEIRA/PROJFIN 2002/PROJFIN - LME - 2002 - 45-10-07.xls'#$'RECEITA _ PLANEJAM E EMPRÉST'.$#REF!$#REF!"</definedName>
    <definedName name="IPEM8_39_52_22">"'file://Servidor/luxelendocs/PROJECAO FINANCEIRA/PROJFIN 2002/PROJFIN - LME - 2002 - 45-10-07.xls'#$'RECEITA _ PLANEJAM E EMPRÉST'.$#REF!$#REF!"</definedName>
    <definedName name="IPEM8_52">"'file://Servidor/luxelendocs/PROJECAO FINANCEIRA/PROJFIN 2002/PROJFIN - LME - 2002 - 45-10-07.xls'#$'RECEITA _ PLANEJAM E EMPRÉST'.$#REF!$#REF!"</definedName>
    <definedName name="IPEM8_52_22">"'file://Servidor/luxelendocs/PROJECAO FINANCEIRA/PROJFIN 2002/PROJFIN - LME - 2002 - 45-10-07.xls'#$'RECEITA _ PLANEJAM E EMPRÉST'.$#REF!$#REF!"</definedName>
    <definedName name="IPEM9">"'file://Servidor/luxelendocs/PROJECAO FINANCEIRA/PROJFIN 2002/PROJFIN - LME - 2002 - 45-10-07.xls'#$'RECEITA _ PLANEJAM E EMPRÉST'.$#REF!$#REF!"</definedName>
    <definedName name="IPEM9_39">"'file://Servidor/luxelendocs/PROJECAO FINANCEIRA/PROJFIN 2002/PROJFIN - LME - 2002 - 45-10-07.xls'#$'RECEITA _ PLANEJAM E EMPRÉST'.$#REF!$#REF!"</definedName>
    <definedName name="IPEM9_39_22">"'file://Servidor/luxelendocs/PROJECAO FINANCEIRA/PROJFIN 2002/PROJFIN - LME - 2002 - 45-10-07.xls'#$'RECEITA _ PLANEJAM E EMPRÉST'.$#REF!$#REF!"</definedName>
    <definedName name="IPEM9_39_51">"'file://Servidor/luxelendocs/PROJECAO FINANCEIRA/PROJFIN 2002/PROJFIN - LME - 2002 - 45-10-07.xls'#$'RECEITA _ PLANEJAM E EMPRÉST'.$#REF!$#REF!"</definedName>
    <definedName name="IPEM9_39_51_22">"'file://Servidor/luxelendocs/PROJECAO FINANCEIRA/PROJFIN 2002/PROJFIN - LME - 2002 - 45-10-07.xls'#$'RECEITA _ PLANEJAM E EMPRÉST'.$#REF!$#REF!"</definedName>
    <definedName name="IPEM9_39_52">"'file://Servidor/luxelendocs/PROJECAO FINANCEIRA/PROJFIN 2002/PROJFIN - LME - 2002 - 45-10-07.xls'#$'RECEITA _ PLANEJAM E EMPRÉST'.$#REF!$#REF!"</definedName>
    <definedName name="IPEM9_39_52_22">"'file://Servidor/luxelendocs/PROJECAO FINANCEIRA/PROJFIN 2002/PROJFIN - LME - 2002 - 45-10-07.xls'#$'RECEITA _ PLANEJAM E EMPRÉST'.$#REF!$#REF!"</definedName>
    <definedName name="IPEM9_52">"'file://Servidor/luxelendocs/PROJECAO FINANCEIRA/PROJFIN 2002/PROJFIN - LME - 2002 - 45-10-07.xls'#$'RECEITA _ PLANEJAM E EMPRÉST'.$#REF!$#REF!"</definedName>
    <definedName name="IPEM9_52_22">"'file://Servidor/luxelendocs/PROJECAO FINANCEIRA/PROJFIN 2002/PROJFIN - LME - 2002 - 45-10-07.xls'#$'RECEITA _ PLANEJAM E EMPRÉST'.$#REF!$#REF!"</definedName>
    <definedName name="ITAB10">NA()</definedName>
    <definedName name="LAMPADA_21">NA()</definedName>
    <definedName name="LAMPADA_22">"///I:/PREFEITURAS/PREFEITURAS - RJ (INDEX)/NOVA IGUACU/2008 - OS 002 - GESTAO COMPLETA/MEDICAO DE SERVICOS - MIPS/MANUTENCAO/2006 - OS 008 - MANUTENCAO/MEDICAO DE SERVICOS - MIPS/MANUTENCAO/MED SERV NI 2007 04-19 A 05-23 FATURADA.xls'#$LISTA.$B$3:$B$27"""</definedName>
    <definedName name="LAMPADA_28">NA()</definedName>
    <definedName name="LAMPADA_48">NA()</definedName>
    <definedName name="LAMPADA_7">NA()</definedName>
    <definedName name="lista">NA()</definedName>
    <definedName name="LUMINARIA_21">NA()</definedName>
    <definedName name="LUMINARIA_22">NA()</definedName>
    <definedName name="LUMINARIA_28">NA()</definedName>
    <definedName name="LUMINARIA_48">NA()</definedName>
    <definedName name="LUMINARIA_7">NA()</definedName>
    <definedName name="LUMINARIA_8">NA()</definedName>
    <definedName name="NI6_39">"'file://Servidor/luxelendocs/PROJECAO FINANCEIRA/PROJFIN 2002/PROJFIN - LME - 2002 - 45-10-07.xls'#$'RECEITA _ CONTRATOS'.$#REF!$#REF!"</definedName>
    <definedName name="NI6_39_22">"'file://Servidor/luxelendocs/PROJECAO FINANCEIRA/PROJFIN 2002/PROJFIN - LME - 2002 - 45-10-07.xls'#$'RECEITA _ CONTRATOS'.$#REF!$#REF!"</definedName>
    <definedName name="NI6_39_51">"'file://Servidor/luxelendocs/PROJECAO FINANCEIRA/PROJFIN 2002/PROJFIN - LME - 2002 - 45-10-07.xls'#$'RECEITA _ CONTRATOS'.$#REF!$#REF!"</definedName>
    <definedName name="NI6_39_51_22">"'file://Servidor/luxelendocs/PROJECAO FINANCEIRA/PROJFIN 2002/PROJFIN - LME - 2002 - 45-10-07.xls'#$'RECEITA _ CONTRATOS'.$#REF!$#REF!"</definedName>
    <definedName name="NI6_39_52">"'file://Servidor/luxelendocs/PROJECAO FINANCEIRA/PROJFIN 2002/PROJFIN - LME - 2002 - 45-10-07.xls'#$'RECEITA _ CONTRATOS'.$#REF!$#REF!"</definedName>
    <definedName name="NI6_39_52_22">"'file://Servidor/luxelendocs/PROJECAO FINANCEIRA/PROJFIN 2002/PROJFIN - LME - 2002 - 45-10-07.xls'#$'RECEITA _ CONTRATOS'.$#REF!$#REF!"</definedName>
    <definedName name="NI6_52">"'file://Servidor/luxelendocs/PROJECAO FINANCEIRA/PROJFIN 2002/PROJFIN - LME - 2002 - 45-10-07.xls'#$'RECEITA _ CONTRATOS'.$#REF!$#REF!"</definedName>
    <definedName name="NI6_52_22">"'file://Servidor/luxelendocs/PROJECAO FINANCEIRA/PROJFIN 2002/PROJFIN - LME - 2002 - 45-10-07.xls'#$'RECEITA _ CONTRATOS'.$#REF!$#REF!"</definedName>
    <definedName name="NI7_39">"'file://Servidor/luxelendocs/PROJECAO FINANCEIRA/PROJFIN 2002/PROJFIN - LME - 2002 - 45-10-07.xls'#$'RECEITA _ CONTRATOS'.$#REF!$#REF!"</definedName>
    <definedName name="NI7_39_22">"'file://Servidor/luxelendocs/PROJECAO FINANCEIRA/PROJFIN 2002/PROJFIN - LME - 2002 - 45-10-07.xls'#$'RECEITA _ CONTRATOS'.$#REF!$#REF!"</definedName>
    <definedName name="NI7_39_51">"'file://Servidor/luxelendocs/PROJECAO FINANCEIRA/PROJFIN 2002/PROJFIN - LME - 2002 - 45-10-07.xls'#$'RECEITA _ CONTRATOS'.$#REF!$#REF!"</definedName>
    <definedName name="NI7_39_51_22">"'file://Servidor/luxelendocs/PROJECAO FINANCEIRA/PROJFIN 2002/PROJFIN - LME - 2002 - 45-10-07.xls'#$'RECEITA _ CONTRATOS'.$#REF!$#REF!"</definedName>
    <definedName name="NI7_39_52">"'file://Servidor/luxelendocs/PROJECAO FINANCEIRA/PROJFIN 2002/PROJFIN - LME - 2002 - 45-10-07.xls'#$'RECEITA _ CONTRATOS'.$#REF!$#REF!"</definedName>
    <definedName name="NI7_39_52_22">"'file://Servidor/luxelendocs/PROJECAO FINANCEIRA/PROJFIN 2002/PROJFIN - LME - 2002 - 45-10-07.xls'#$'RECEITA _ CONTRATOS'.$#REF!$#REF!"</definedName>
    <definedName name="NI7_52">"'file://Servidor/luxelendocs/PROJECAO FINANCEIRA/PROJFIN 2002/PROJFIN - LME - 2002 - 45-10-07.xls'#$'RECEITA _ CONTRATOS'.$#REF!$#REF!"</definedName>
    <definedName name="NI7_52_22">"'file://Servidor/luxelendocs/PROJECAO FINANCEIRA/PROJFIN 2002/PROJFIN - LME - 2002 - 45-10-07.xls'#$'RECEITA _ CONTRATOS'.$#REF!$#REF!"</definedName>
    <definedName name="periodo">"'file://Servidor/luxelendocs/PROJECAO FINANCEIRA/PROJFIN 2002/PROJFIN - LME - 2002 - 45-10-07.xls'#$'RECEITA _ PLANEJAM E EMPRÉST'.$#REF!$#REF!"</definedName>
    <definedName name="periodo_22">"'file://Servidor/luxelendocs/PROJECAO FINANCEIRA/PROJFIN 2002/PROJFIN - LME - 2002 - 45-10-07.xls'#$'RECEITA _ PLANEJAM E EMPRÉST'.$#REF!$#REF!"</definedName>
    <definedName name="periodo_51">"'file://Servidor/luxelendocs/PROJECAO FINANCEIRA/PROJFIN 2002/PROJFIN - LME - 2002 - 45-10-07.xls'#$'RECEITA _ PLANEJAM E EMPRÉST'.$#REF!$#REF!"</definedName>
    <definedName name="periodo_51_22">"'file://Servidor/luxelendocs/PROJECAO FINANCEIRA/PROJFIN 2002/PROJFIN - LME - 2002 - 45-10-07.xls'#$'RECEITA _ PLANEJAM E EMPRÉST'.$#REF!$#REF!"</definedName>
    <definedName name="PROC6">"'file://Servidor/luxelendocs/PROJECAO FINANCEIRA/PROJFIN 2002/PROJFIN - LME - 2002 - 45-10-07.xls'#$'RECEITA _ PLANEJAM E EMPRÉST'.$#REF!$#REF!"</definedName>
    <definedName name="PROC6_39">"'file://Servidor/luxelendocs/PROJECAO FINANCEIRA/PROJFIN 2002/PROJFIN - LME - 2002 - 45-10-07.xls'#$'RECEITA _ PLANEJAM E EMPRÉST'.$#REF!$#REF!"</definedName>
    <definedName name="PROC6_39_22">"'file://Servidor/luxelendocs/PROJECAO FINANCEIRA/PROJFIN 2002/PROJFIN - LME - 2002 - 45-10-07.xls'#$'RECEITA _ PLANEJAM E EMPRÉST'.$#REF!$#REF!"</definedName>
    <definedName name="PROC6_39_51">"'file://Servidor/luxelendocs/PROJECAO FINANCEIRA/PROJFIN 2002/PROJFIN - LME - 2002 - 45-10-07.xls'#$'RECEITA _ PLANEJAM E EMPRÉST'.$#REF!$#REF!"</definedName>
    <definedName name="PROC6_39_51_22">"'file://Servidor/luxelendocs/PROJECAO FINANCEIRA/PROJFIN 2002/PROJFIN - LME - 2002 - 45-10-07.xls'#$'RECEITA _ PLANEJAM E EMPRÉST'.$#REF!$#REF!"</definedName>
    <definedName name="PROC6_39_52">"'file://Servidor/luxelendocs/PROJECAO FINANCEIRA/PROJFIN 2002/PROJFIN - LME - 2002 - 45-10-07.xls'#$'RECEITA _ PLANEJAM E EMPRÉST'.$#REF!$#REF!"</definedName>
    <definedName name="PROC6_39_52_22">"'file://Servidor/luxelendocs/PROJECAO FINANCEIRA/PROJFIN 2002/PROJFIN - LME - 2002 - 45-10-07.xls'#$'RECEITA _ PLANEJAM E EMPRÉST'.$#REF!$#REF!"</definedName>
    <definedName name="PROC6_52">"'file://Servidor/luxelendocs/PROJECAO FINANCEIRA/PROJFIN 2002/PROJFIN - LME - 2002 - 45-10-07.xls'#$'RECEITA _ PLANEJAM E EMPRÉST'.$#REF!$#REF!"</definedName>
    <definedName name="PROC6_52_22">"'file://Servidor/luxelendocs/PROJECAO FINANCEIRA/PROJFIN 2002/PROJFIN - LME - 2002 - 45-10-07.xls'#$'RECEITA _ PLANEJAM E EMPRÉST'.$#REF!$#REF!"</definedName>
    <definedName name="PROC7">"'file://Servidor/luxelendocs/PROJECAO FINANCEIRA/PROJFIN 2002/PROJFIN - LME - 2002 - 45-10-07.xls'#$'RECEITA _ PLANEJAM E EMPRÉST'.$#REF!$#REF!"</definedName>
    <definedName name="PROC7_39">"'file://Servidor/luxelendocs/PROJECAO FINANCEIRA/PROJFIN 2002/PROJFIN - LME - 2002 - 45-10-07.xls'#$'RECEITA _ PLANEJAM E EMPRÉST'.$#REF!$#REF!"</definedName>
    <definedName name="PROC7_39_22">"'file://Servidor/luxelendocs/PROJECAO FINANCEIRA/PROJFIN 2002/PROJFIN - LME - 2002 - 45-10-07.xls'#$'RECEITA _ PLANEJAM E EMPRÉST'.$#REF!$#REF!"</definedName>
    <definedName name="PROC7_39_51">"'file://Servidor/luxelendocs/PROJECAO FINANCEIRA/PROJFIN 2002/PROJFIN - LME - 2002 - 45-10-07.xls'#$'RECEITA _ PLANEJAM E EMPRÉST'.$#REF!$#REF!"</definedName>
    <definedName name="PROC7_39_51_22">"'file://Servidor/luxelendocs/PROJECAO FINANCEIRA/PROJFIN 2002/PROJFIN - LME - 2002 - 45-10-07.xls'#$'RECEITA _ PLANEJAM E EMPRÉST'.$#REF!$#REF!"</definedName>
    <definedName name="PROC7_39_52">"'file://Servidor/luxelendocs/PROJECAO FINANCEIRA/PROJFIN 2002/PROJFIN - LME - 2002 - 45-10-07.xls'#$'RECEITA _ PLANEJAM E EMPRÉST'.$#REF!$#REF!"</definedName>
    <definedName name="PROC7_39_52_22">"'file://Servidor/luxelendocs/PROJECAO FINANCEIRA/PROJFIN 2002/PROJFIN - LME - 2002 - 45-10-07.xls'#$'RECEITA _ PLANEJAM E EMPRÉST'.$#REF!$#REF!"</definedName>
    <definedName name="PROC7_52">"'file://Servidor/luxelendocs/PROJECAO FINANCEIRA/PROJFIN 2002/PROJFIN - LME - 2002 - 45-10-07.xls'#$'RECEITA _ PLANEJAM E EMPRÉST'.$#REF!$#REF!"</definedName>
    <definedName name="PROC7_52_22">"'file://Servidor/luxelendocs/PROJECAO FINANCEIRA/PROJFIN 2002/PROJFIN - LME - 2002 - 45-10-07.xls'#$'RECEITA _ PLANEJAM E EMPRÉST'.$#REF!$#REF!"</definedName>
    <definedName name="PROC8">"'file://Servidor/luxelendocs/PROJECAO FINANCEIRA/PROJFIN 2002/PROJFIN - LME - 2002 - 45-10-07.xls'#$'RECEITA _ PLANEJAM E EMPRÉST'.$#REF!$#REF!"</definedName>
    <definedName name="PROC8_39">"'file://Servidor/luxelendocs/PROJECAO FINANCEIRA/PROJFIN 2002/PROJFIN - LME - 2002 - 45-10-07.xls'#$'RECEITA _ PLANEJAM E EMPRÉST'.$#REF!$#REF!"</definedName>
    <definedName name="PROC8_39_22">"'file://Servidor/luxelendocs/PROJECAO FINANCEIRA/PROJFIN 2002/PROJFIN - LME - 2002 - 45-10-07.xls'#$'RECEITA _ PLANEJAM E EMPRÉST'.$#REF!$#REF!"</definedName>
    <definedName name="PROC8_39_51">"'file://Servidor/luxelendocs/PROJECAO FINANCEIRA/PROJFIN 2002/PROJFIN - LME - 2002 - 45-10-07.xls'#$'RECEITA _ PLANEJAM E EMPRÉST'.$#REF!$#REF!"</definedName>
    <definedName name="PROC8_39_51_22">"'file://Servidor/luxelendocs/PROJECAO FINANCEIRA/PROJFIN 2002/PROJFIN - LME - 2002 - 45-10-07.xls'#$'RECEITA _ PLANEJAM E EMPRÉST'.$#REF!$#REF!"</definedName>
    <definedName name="PROC8_39_52">"'file://Servidor/luxelendocs/PROJECAO FINANCEIRA/PROJFIN 2002/PROJFIN - LME - 2002 - 45-10-07.xls'#$'RECEITA _ PLANEJAM E EMPRÉST'.$#REF!$#REF!"</definedName>
    <definedName name="PROC8_39_52_22">"'file://Servidor/luxelendocs/PROJECAO FINANCEIRA/PROJFIN 2002/PROJFIN - LME - 2002 - 45-10-07.xls'#$'RECEITA _ PLANEJAM E EMPRÉST'.$#REF!$#REF!"</definedName>
    <definedName name="PROC8_52">"'file://Servidor/luxelendocs/PROJECAO FINANCEIRA/PROJFIN 2002/PROJFIN - LME - 2002 - 45-10-07.xls'#$'RECEITA _ PLANEJAM E EMPRÉST'.$#REF!$#REF!"</definedName>
    <definedName name="PROC8_52_22">"'file://Servidor/luxelendocs/PROJECAO FINANCEIRA/PROJFIN 2002/PROJFIN - LME - 2002 - 45-10-07.xls'#$'RECEITA _ PLANEJAM E EMPRÉST'.$#REF!$#REF!"</definedName>
    <definedName name="REATOR_21">NA()</definedName>
    <definedName name="REATOR_22">"//I:/PREFEITURAS/PREFEITURAS - RJ (INDEX)/NOVA IGUACU/2008 - OS 002 - GESTAO COMPLETA/MEDICAO DE SERVICOS - MIPS/MANUTENCAO/2006 - OS 008 - MANUTENCAO/MEDICAO DE SERVICOS - MIPS/MANUTENCAO/MED SERV NI 2007 04-19 A 05-23 FATURADA.xls'#$LISTA.$B$32:$B$60"""</definedName>
    <definedName name="REATOR_28">NA()</definedName>
    <definedName name="REATOR_48">NA()</definedName>
    <definedName name="REATOR_7">NA()</definedName>
    <definedName name="REATOR_8">NA()</definedName>
    <definedName name="_xlnm.Print_Titles" localSheetId="1">'ANEXO VIII-PLANILHA-ONE (TC (2)'!$1:$11</definedName>
    <definedName name="_xlnm.Print_Titles" localSheetId="0">'ANEXO VIII-PLANILHA-ONE (TCE)'!$1:$11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3" i="3" l="1"/>
  <c r="I52" i="3"/>
  <c r="I51" i="3"/>
  <c r="J51" i="3" s="1"/>
  <c r="I50" i="3"/>
  <c r="I49" i="3"/>
  <c r="I48" i="3"/>
  <c r="I47" i="3"/>
  <c r="I46" i="3"/>
  <c r="I45" i="3"/>
  <c r="I44" i="3"/>
  <c r="I43" i="3"/>
  <c r="J43" i="3" s="1"/>
  <c r="I41" i="3"/>
  <c r="I40" i="3"/>
  <c r="I39" i="3"/>
  <c r="I38" i="3"/>
  <c r="I34" i="3"/>
  <c r="I33" i="3"/>
  <c r="I32" i="3"/>
  <c r="I31" i="3"/>
  <c r="I30" i="3"/>
  <c r="J30" i="3" s="1"/>
  <c r="I29" i="3"/>
  <c r="I28" i="3"/>
  <c r="I27" i="3"/>
  <c r="I26" i="3"/>
  <c r="I25" i="3"/>
  <c r="I18" i="3"/>
  <c r="I17" i="3"/>
  <c r="J17" i="3" s="1"/>
  <c r="I16" i="3"/>
  <c r="I13" i="3"/>
  <c r="J13" i="3" s="1"/>
  <c r="H42" i="3"/>
  <c r="H37" i="3"/>
  <c r="H36" i="3"/>
  <c r="H35" i="3"/>
  <c r="H24" i="3"/>
  <c r="H23" i="3"/>
  <c r="H22" i="3"/>
  <c r="H21" i="3"/>
  <c r="H20" i="3"/>
  <c r="H19" i="3"/>
  <c r="H15" i="3"/>
  <c r="H14" i="3"/>
  <c r="H12" i="3"/>
  <c r="J12" i="3" s="1"/>
  <c r="G53" i="3"/>
  <c r="C53" i="3"/>
  <c r="J52" i="3"/>
  <c r="J50" i="3"/>
  <c r="G50" i="3"/>
  <c r="C50" i="3"/>
  <c r="G49" i="3"/>
  <c r="J49" i="3" s="1"/>
  <c r="C49" i="3"/>
  <c r="G48" i="3"/>
  <c r="J48" i="3" s="1"/>
  <c r="C48" i="3"/>
  <c r="J47" i="3"/>
  <c r="G47" i="3"/>
  <c r="C47" i="3"/>
  <c r="G46" i="3"/>
  <c r="J46" i="3" s="1"/>
  <c r="C46" i="3"/>
  <c r="G45" i="3"/>
  <c r="J45" i="3" s="1"/>
  <c r="C45" i="3"/>
  <c r="G44" i="3"/>
  <c r="C44" i="3"/>
  <c r="G43" i="3"/>
  <c r="C43" i="3"/>
  <c r="G42" i="3"/>
  <c r="C42" i="3"/>
  <c r="G41" i="3"/>
  <c r="C41" i="3"/>
  <c r="G40" i="3"/>
  <c r="J40" i="3" s="1"/>
  <c r="C40" i="3"/>
  <c r="J39" i="3"/>
  <c r="G39" i="3"/>
  <c r="C39" i="3"/>
  <c r="G38" i="3"/>
  <c r="C38" i="3"/>
  <c r="G37" i="3"/>
  <c r="J37" i="3" s="1"/>
  <c r="C37" i="3"/>
  <c r="G36" i="3"/>
  <c r="C36" i="3"/>
  <c r="J35" i="3"/>
  <c r="G35" i="3"/>
  <c r="C35" i="3"/>
  <c r="G34" i="3"/>
  <c r="C34" i="3"/>
  <c r="G33" i="3"/>
  <c r="J33" i="3" s="1"/>
  <c r="C33" i="3"/>
  <c r="G32" i="3"/>
  <c r="J32" i="3" s="1"/>
  <c r="C32" i="3"/>
  <c r="J31" i="3"/>
  <c r="G31" i="3"/>
  <c r="G30" i="3"/>
  <c r="C30" i="3"/>
  <c r="G29" i="3"/>
  <c r="C29" i="3"/>
  <c r="G28" i="3"/>
  <c r="J28" i="3" s="1"/>
  <c r="C28" i="3"/>
  <c r="G27" i="3"/>
  <c r="J27" i="3" s="1"/>
  <c r="C27" i="3"/>
  <c r="J26" i="3"/>
  <c r="G26" i="3"/>
  <c r="C26" i="3"/>
  <c r="G25" i="3"/>
  <c r="J25" i="3" s="1"/>
  <c r="C25" i="3"/>
  <c r="G24" i="3"/>
  <c r="C24" i="3"/>
  <c r="G23" i="3"/>
  <c r="C23" i="3"/>
  <c r="J22" i="3"/>
  <c r="G22" i="3"/>
  <c r="C22" i="3"/>
  <c r="G21" i="3"/>
  <c r="C21" i="3"/>
  <c r="G20" i="3"/>
  <c r="J20" i="3" s="1"/>
  <c r="G19" i="3"/>
  <c r="J19" i="3" s="1"/>
  <c r="C19" i="3"/>
  <c r="G18" i="3"/>
  <c r="C18" i="3"/>
  <c r="G17" i="3"/>
  <c r="C17" i="3"/>
  <c r="G16" i="3"/>
  <c r="C16" i="3"/>
  <c r="G15" i="3"/>
  <c r="C15" i="3"/>
  <c r="G14" i="3"/>
  <c r="J14" i="3" s="1"/>
  <c r="C14" i="3"/>
  <c r="G13" i="3"/>
  <c r="C13" i="3"/>
  <c r="A13" i="3"/>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C12" i="3"/>
  <c r="J53" i="3" l="1"/>
  <c r="J44" i="3"/>
  <c r="J41" i="3"/>
  <c r="J38" i="3"/>
  <c r="J34" i="3"/>
  <c r="J29" i="3"/>
  <c r="J18" i="3"/>
  <c r="J16" i="3"/>
  <c r="J42" i="3"/>
  <c r="J36" i="3"/>
  <c r="J24" i="3"/>
  <c r="J23" i="3"/>
  <c r="J21" i="3"/>
  <c r="J15" i="3"/>
  <c r="J12" i="2"/>
  <c r="H12" i="2"/>
  <c r="J54" i="3" l="1"/>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13" i="2"/>
  <c r="G53" i="2" l="1"/>
  <c r="I53" i="2" s="1"/>
  <c r="J53" i="2" s="1"/>
  <c r="C53" i="2"/>
  <c r="I52" i="2"/>
  <c r="J52" i="2" s="1"/>
  <c r="J51" i="2"/>
  <c r="I51" i="2"/>
  <c r="G50" i="2"/>
  <c r="I50" i="2" s="1"/>
  <c r="J50" i="2" s="1"/>
  <c r="C50" i="2"/>
  <c r="G49" i="2"/>
  <c r="I49" i="2" s="1"/>
  <c r="J49" i="2" s="1"/>
  <c r="C49" i="2"/>
  <c r="G48" i="2"/>
  <c r="I48" i="2" s="1"/>
  <c r="J48" i="2" s="1"/>
  <c r="C48" i="2"/>
  <c r="G47" i="2"/>
  <c r="I47" i="2" s="1"/>
  <c r="J47" i="2" s="1"/>
  <c r="C47" i="2"/>
  <c r="G46" i="2"/>
  <c r="I46" i="2" s="1"/>
  <c r="J46" i="2" s="1"/>
  <c r="C46" i="2"/>
  <c r="G45" i="2"/>
  <c r="I45" i="2" s="1"/>
  <c r="J45" i="2" s="1"/>
  <c r="C45" i="2"/>
  <c r="G44" i="2"/>
  <c r="I44" i="2" s="1"/>
  <c r="J44" i="2" s="1"/>
  <c r="C44" i="2"/>
  <c r="G43" i="2"/>
  <c r="I43" i="2" s="1"/>
  <c r="J43" i="2" s="1"/>
  <c r="C43" i="2"/>
  <c r="G42" i="2"/>
  <c r="H42" i="2" s="1"/>
  <c r="J42" i="2" s="1"/>
  <c r="C42" i="2"/>
  <c r="G41" i="2"/>
  <c r="I41" i="2" s="1"/>
  <c r="J41" i="2" s="1"/>
  <c r="C41" i="2"/>
  <c r="G40" i="2"/>
  <c r="I40" i="2" s="1"/>
  <c r="J40" i="2" s="1"/>
  <c r="C40" i="2"/>
  <c r="G39" i="2"/>
  <c r="I39" i="2" s="1"/>
  <c r="J39" i="2" s="1"/>
  <c r="C39" i="2"/>
  <c r="G38" i="2"/>
  <c r="I38" i="2" s="1"/>
  <c r="J38" i="2" s="1"/>
  <c r="C38" i="2"/>
  <c r="G37" i="2"/>
  <c r="H37" i="2" s="1"/>
  <c r="J37" i="2" s="1"/>
  <c r="C37" i="2"/>
  <c r="G36" i="2"/>
  <c r="H36" i="2" s="1"/>
  <c r="J36" i="2" s="1"/>
  <c r="C36" i="2"/>
  <c r="G35" i="2"/>
  <c r="H35" i="2" s="1"/>
  <c r="J35" i="2" s="1"/>
  <c r="C35" i="2"/>
  <c r="G34" i="2"/>
  <c r="I34" i="2" s="1"/>
  <c r="J34" i="2" s="1"/>
  <c r="C34" i="2"/>
  <c r="G33" i="2"/>
  <c r="I33" i="2" s="1"/>
  <c r="J33" i="2" s="1"/>
  <c r="C33" i="2"/>
  <c r="G32" i="2"/>
  <c r="I32" i="2" s="1"/>
  <c r="J32" i="2" s="1"/>
  <c r="C32" i="2"/>
  <c r="G31" i="2"/>
  <c r="I31" i="2" s="1"/>
  <c r="J31" i="2" s="1"/>
  <c r="G30" i="2"/>
  <c r="I30" i="2" s="1"/>
  <c r="J30" i="2" s="1"/>
  <c r="C30" i="2"/>
  <c r="G29" i="2"/>
  <c r="I29" i="2" s="1"/>
  <c r="J29" i="2" s="1"/>
  <c r="C29" i="2"/>
  <c r="G28" i="2"/>
  <c r="I28" i="2" s="1"/>
  <c r="J28" i="2" s="1"/>
  <c r="C28" i="2"/>
  <c r="G27" i="2"/>
  <c r="I27" i="2" s="1"/>
  <c r="J27" i="2" s="1"/>
  <c r="C27" i="2"/>
  <c r="G26" i="2"/>
  <c r="I26" i="2" s="1"/>
  <c r="J26" i="2" s="1"/>
  <c r="C26" i="2"/>
  <c r="G25" i="2"/>
  <c r="I25" i="2" s="1"/>
  <c r="J25" i="2" s="1"/>
  <c r="C25" i="2"/>
  <c r="G24" i="2"/>
  <c r="H24" i="2" s="1"/>
  <c r="J24" i="2" s="1"/>
  <c r="C24" i="2"/>
  <c r="G23" i="2"/>
  <c r="H23" i="2" s="1"/>
  <c r="J23" i="2" s="1"/>
  <c r="C23" i="2"/>
  <c r="G22" i="2"/>
  <c r="H22" i="2" s="1"/>
  <c r="J22" i="2" s="1"/>
  <c r="C22" i="2"/>
  <c r="G21" i="2"/>
  <c r="H21" i="2" s="1"/>
  <c r="J21" i="2" s="1"/>
  <c r="C21" i="2"/>
  <c r="G20" i="2"/>
  <c r="H20" i="2" s="1"/>
  <c r="J20" i="2" s="1"/>
  <c r="H19" i="2"/>
  <c r="J19" i="2" s="1"/>
  <c r="G19" i="2"/>
  <c r="C19" i="2"/>
  <c r="G18" i="2"/>
  <c r="I18" i="2" s="1"/>
  <c r="J18" i="2" s="1"/>
  <c r="C18" i="2"/>
  <c r="I17" i="2"/>
  <c r="J17" i="2" s="1"/>
  <c r="G17" i="2"/>
  <c r="C17" i="2"/>
  <c r="G16" i="2"/>
  <c r="I16" i="2" s="1"/>
  <c r="J16" i="2" s="1"/>
  <c r="C16" i="2"/>
  <c r="H15" i="2"/>
  <c r="J15" i="2" s="1"/>
  <c r="G15" i="2"/>
  <c r="C15" i="2"/>
  <c r="G14" i="2"/>
  <c r="H14" i="2" s="1"/>
  <c r="J14" i="2" s="1"/>
  <c r="C14" i="2"/>
  <c r="I13" i="2"/>
  <c r="J13" i="2" s="1"/>
  <c r="G13" i="2"/>
  <c r="C13" i="2"/>
  <c r="C12" i="2"/>
  <c r="J54" i="2" l="1"/>
</calcChain>
</file>

<file path=xl/sharedStrings.xml><?xml version="1.0" encoding="utf-8"?>
<sst xmlns="http://schemas.openxmlformats.org/spreadsheetml/2006/main" count="301" uniqueCount="86">
  <si>
    <t>CLIENTE</t>
  </si>
  <si>
    <t>PREFEITURA MUNICIPAL DE PETRÓPOLIS</t>
  </si>
  <si>
    <t>SECRETARIA DE SEGURANÇA, SERVIÇOS E ORDEM PÚBLICA</t>
  </si>
  <si>
    <t>DEPARTAMENTO DE ILUMINAÇÃO PÚBLICA</t>
  </si>
  <si>
    <t>LOCAL</t>
  </si>
  <si>
    <t xml:space="preserve">DIVERSOS LOGRADOUROS                                       </t>
  </si>
  <si>
    <t>OBRA / SERVIÇO</t>
  </si>
  <si>
    <t>CONTRATAÇÃO DE EMPRESA PARA PRESTAÇÃO DE SERVIÇO DE AMPLIAÇÃO COM  EFICIENTIZAÇÃO DO PARQUE DE ILUMINAÇÃO PÚBLICA DO MUNICÍPIO DE PETRÓPOLIS, MEDIANTE FORNECIMENTO DE MATERIAIS, MÃO DE OBRA, EQUIPAMENTOS E DEMAIS FERRAMENTAS NECESSÁRIAS</t>
  </si>
  <si>
    <t>I0 = 05/2019</t>
  </si>
  <si>
    <t>ONERADO</t>
  </si>
  <si>
    <t>CÓDIGO</t>
  </si>
  <si>
    <t>DESCRIÇÃO</t>
  </si>
  <si>
    <t>QUANT</t>
  </si>
  <si>
    <t>UNID.</t>
  </si>
  <si>
    <t>PREÇO UNITÁRIO</t>
  </si>
  <si>
    <t>PREÇO BDI INCLUSO PADRÃO (24,50%)</t>
  </si>
  <si>
    <t>PREÇO BDI INCLUSO DIFERENCIADO (14,45%)</t>
  </si>
  <si>
    <t>TOTAL PROPOSTO</t>
  </si>
  <si>
    <t>PMP</t>
  </si>
  <si>
    <t>Plaqueta de identificação formando conjunto de 5 (cinco) números sequenciais, sendo que cada numeral deverá ser nas dimensões de 2,5 cm (largura) x 3,5 cm (altura) com impressão em amarelo, resistente a raios ultravioleta com duração mínima de 6 anos, gravada sobre uma placa em chapa de alumínio ou material acrílico medindo 5,0 cm (largura) x 30,0 cm (altura), com sistema para fixação no braço de luminária ou poste, conforme especificado no item 2.3.7 do Termo de Refêrencia. Fornecimento</t>
  </si>
  <si>
    <t>SCO</t>
  </si>
  <si>
    <t>Perfuração manual de solo, a trado até 10"</t>
  </si>
  <si>
    <t>M</t>
  </si>
  <si>
    <t>Preparo manual de terreno,compreendendo acerto,raspagem even tualmente ate 0.30m de profundidade e afastamento lateral do material excedente,exclusive compactacao</t>
  </si>
  <si>
    <t>M²</t>
  </si>
  <si>
    <t xml:space="preserve">Placa de sinalizacao para obra na via publica, tipo cavalete articulado, confeccionado em chapa Pet 2,4mm, fundo, textos e simbolos em vinil auto adesivo, estrutura em aco tratado a base de Wash primer, pintado pelo processo eletrostatico, nas dimensoes de 0,60m x 1,00m. Fornecimento </t>
  </si>
  <si>
    <t>UNID</t>
  </si>
  <si>
    <t xml:space="preserve">Aluguel de cone canalizador empilhavel T-Topde de alta densidade de polietileno inquebravel, com 1,06m de altura e 0,33m de faixa refletiva com base de borracha removivel, permitindo prestacao de pisca alerta, de acordo com o manual do DNSR e CET-RIO, com mais acessorios, incluindo manutencao, colocacao e retirada no final da obra, excluindo o pisca alerta. </t>
  </si>
  <si>
    <t>UNIDXMÊS</t>
  </si>
  <si>
    <t>TRANSPORTE DE CARGA DE QUALQUER NATUREZA,EXCLUSIVE AS DESPES AS DE CARGA E DESCARGA,TANTO DE ESPERA DO CAMINHAO COMO DO S ERVENTE OU EQUIPAMENTO AUXILIAR,A VELOCIDADE MEDIA DE 40KM/H ,EM CAMINHAO DE CARROCERIA FIXA A OLEO DIESEL,COM CAPACIDADE UTIL DE 7,5t, CONSIDERANDO O CAMINHÃO EQUIPADO COM GUINDAUTO DE  3,5t</t>
  </si>
  <si>
    <t>T X KM</t>
  </si>
  <si>
    <t>EMOP</t>
  </si>
  <si>
    <t>CARGA E DESCARGA MECANICA DE POSTES DE CONCRETO OU ACO,EM CA MINHAO DE CARROCERIA FIXA A OLEO DIESEL,COM CAPACIDADE UTIL DE 7,5T,INCLUSIVE O TEMPO DE CARGA,DESCARGA E MANOBRA DO CAM INHAO E DO EQUIPAMENTO AUXILIAR</t>
  </si>
  <si>
    <t>T</t>
  </si>
  <si>
    <t>TC 05.10.0150</t>
  </si>
  <si>
    <t xml:space="preserve"> Transporte manual de materiais diversos encosta acima, inclusive carga e descarga.</t>
  </si>
  <si>
    <t>T X dam</t>
  </si>
  <si>
    <t xml:space="preserve">Caminhao com Carroceria fixa, capacidade de 4 T, com motorista, material de operacao e material de manutencao, com as seguintes especificacoes minimas: dianteira com bau de aluminio medindo (5,00 x 2,300 x 2,236)m, destinada ao transporte de 16 pessoas sentadas em bancos ao longo de toda largura, de madeira, tipo bau, estofados e com cinto de seguranca e traseira aberta para transporte de ferramentas e materiais, cabine para motorista e 2 passageiros, equipado com direcao hidraulica, motor diesel de 150 CV. Custo mensal.   </t>
  </si>
  <si>
    <t xml:space="preserve">Poste de concreto duplo T, com 9,00m de comprimento e carga nominal no topo de 150kg, exclusive escavação e transporte. Fornecimento e assentamento. </t>
  </si>
  <si>
    <t>Poste de fibra de vidro,com 9,00m de comprimento e carga nominal no topo de 150kgf, exclusive escavacao e transporte. Fornecimento e assentamento</t>
  </si>
  <si>
    <t>Armação secundária vertical, completa, para uma rede de B.T., exclusive fornecimento da armação e das cintas de fixação. INSTALAÇÃO</t>
  </si>
  <si>
    <t>Isolador de baixa tensão (BT), tipo carretel, na cor marrom, medindo 72x72mm. FORNECIMENTO</t>
  </si>
  <si>
    <t>Alça preformada para cabo de alumínio 10mm²</t>
  </si>
  <si>
    <t>SINAPI</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</si>
  <si>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</si>
  <si>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</si>
  <si>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</si>
  <si>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PORCA ZINCADA, QUADRADA, DIAMETRO 5/8"                                                                                                                                                                                                                                                                                                                                                                                                                                                                    </t>
  </si>
  <si>
    <t xml:space="preserve">ARRUELA QUADRADA EM ACO GALVANIZADO, DIMENSAO = 38 MM, ESPESSURA = 3MM, DIAMETRO DO FURO= 18 MM                                                                                                                                                                                                                                                                                                                                                                                                           </t>
  </si>
  <si>
    <t xml:space="preserve">Braco reto, em aco de baixo teor de carbono SAE 1010/1020 galvanizado a fusao, internamente e externamente por imersao unica em banho de zinco, conforme NBR-7398 e 7400 da ABNT, com 0,57m de projecao horizontal diametro externo de 48mm, conforme desenho A-4-1926-PD e especificacao EM-RIOLUZ no 17. Fornecimento  </t>
  </si>
  <si>
    <t>Braco curvo, em aco de baixo teor de carbono SAE 1010/1020 galvanizado a fusao, interna e externamente por imersao unica em banho de zinco, conforme NBR-7398 e 7400 da ABNT, com 2,50m de projecao horizontal, diametro externo de 60,3mm, conforme desenho A4-1229-PD e especificacao EM-RIOLUZ n.o 17. Fornecimento  .</t>
  </si>
  <si>
    <t xml:space="preserve">Braco curvo, em aco de baixo teor de carbono SAE 1010/1020 galvanizado a fusao, interna e externamente por imersao unica em banho de zinco, conforme NBR-7398 e 7400 da ABNT, com 3,50m de projecao horizontal, diametro externo de 60,3mm, conforme desenho A4-1153-PD e especificacao EM-RIOLUZ n.o 17. Fornecimento.  </t>
  </si>
  <si>
    <t xml:space="preserve">Colocacao de braco, padrao RIOLUZ, com 0,57m ou 1,77m de projecao horizontal, para luminaria LRJ-10, em poste de concreto, com fornecimento das ferragens de fixacao; exclusive fornecimento do braco. </t>
  </si>
  <si>
    <t>Colocacao de braco, padrao RIOLUZ, de 1,5m ate 2,50m de projecao horizontal, em poste reto de aco ou concreto, com fornecimento das ferragens de fixacao; exclusive fornecimento do braco.</t>
  </si>
  <si>
    <t>Colocacao de braco, padrao RIOLUZ, de 2,6m ate 3,50m de projecao horizontal, em poste reto de aco ou concreto, com fornecimento das ferragens de fixacao; exclusive fornecimento do braco.</t>
  </si>
  <si>
    <t>Luminaria Pública com tecnologia em LED de 30/50/54W (para substituição de luminárias VS70 e VM80),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</si>
  <si>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54/86/75W (para substituição de luminárias VS100 e VM125),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&gt;5853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</si>
  <si>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84/110/120W (para substituição de luminárias VS150),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&gt;9476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</si>
  <si>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Luminaria Pública com tecnologia em LED de 180/190W (para substituição de luminárias VS250 e VM250), dimerizável,com tomada para relé,  com regulagem de inclinação de -5º, 0º,5º e 10º, fixação em topo de poste ou braço com diâmetro de ate 60,30 mm, com protetor de surto de tensão incorporado, sistema de nivelamento para instalação da luminária, lentes reguláveis, fluxo luminoso &gt;18621 lm, eficiência luminosa de &gt;110 lm/w, temperatura da cor &gt;5000ºK, IRC &gt;70 , Eficiencia do driver &gt; 90%, Tensão de alimentação de 90Vac à 305Vac, indice de proteção IP65 e IK 08 ou superior, frequencia 50/60 Hz, fator de potência &gt;0,95, temperatura de trabalho devariando de  -30ºC à 50ºc, vida util &gt;50.000 h, material da estrutura em liga de alumínio. Fornecimento.</t>
  </si>
  <si>
    <t>Instalação de luminaria LED em ponta de braco ou poste de aco curvo, ate 10m de altura, inclusive colocação de braços, cabo, rele, conectores, exclusive fornecimento da braço, cabo,rele,conectores e luminaria.</t>
  </si>
  <si>
    <t>Lampada multivapor metalico (MVM), potencia de 100W, base E-27, bulbo ovoide, difuso reduzido, corrente 1.1A, tensao 100V, pulso de acendimento 2,8 a 4,0kV, fluxo luminoso nominal &gt;= 8100lm, temperatura de cor de 2700 a 3200oK, vida media &gt;= 10000hs, posicao de funcionamento universal. EM-RIOLUZ-57. Fornecimento.</t>
  </si>
  <si>
    <t>Lampada de multivapor metalico (MVM) de 150W/220V/E-27. Fornecimento.</t>
  </si>
  <si>
    <t>Lampada de multivapor metalica (MVM), base E-40, bulbo tubular, de 250W, 4000/4600oK, pulso de 0,58/0,75Kv. Fornecimento.</t>
  </si>
  <si>
    <t>Lampada multivapor metalico (MVM) de 400W, bulbo tubular, tensao de ignicao maior ou igual a 3Kv e menor ou igual a 4,5Kv, temperatura de cor entre 4000 e 5000oK, posicao de funcionamento horizontal mais ou menos 20o ou qualquer. Fornecimento</t>
  </si>
  <si>
    <t xml:space="preserve">Cabo de cobre flexivel, 750V, secao de 3x1,5mm2, PVC/ 70oC, classe 4. Fornecimento </t>
  </si>
  <si>
    <t xml:space="preserve">Cabo de aluminio triplexado, autossustentados, com isolação sólida extrudada de polietileno termoplástico (PE) para tensões até  0,6/1KV, 2X10+10mm². Fornecimento. </t>
  </si>
  <si>
    <t xml:space="preserve">Instalacao de rede de baixa tensao (BT), aerea, com cabo Multiplex, ou similar, de aluminio, exclusive fornecimento do cabo (lance) </t>
  </si>
  <si>
    <t>LANCE</t>
  </si>
  <si>
    <t>Conector perfurante para rede aerea, tensao de aplicacao: 0,6/1 KV, corpo isolado resistente as intemperies, na cor preta, contato dentado: liga de cobre estanhado, com camada de espessura minima de 8 um e condutividade eletrica minima de 98% IACS a 20o C, parafuso torquimetrico: liga de aluminio, capuz: material elastomerico na cor preta, incorporados ao corpo do conector de forma imperdivel, grau de protecao: IP-65, para cabos: principal: 6mm2 - 185mm2 e derivacao: 1,5mm2 - 10mm2. Fornecimento.</t>
  </si>
  <si>
    <t>IP 10.30.0518-1 </t>
  </si>
  <si>
    <t>Conector tipo cunha, em liga de cobre estanhado, para a fixacao de condutores de aluminio ou cobre, por efeito de mola. Modelo tipo no 7, padrao RIOLUZ, tipo A, AMP ou similar. Fornecimento</t>
  </si>
  <si>
    <t>IP 10.30.0515-1</t>
  </si>
  <si>
    <t xml:space="preserve">Conector tipo cunha, em liga de cobre estanhado, para a fixacao de condutores de aluminio ou cobre, por efeito de mola. Modelo tipo no 6, padrao RIOLUZ, tipo B, AMP ou similar. Fornecimento </t>
  </si>
  <si>
    <t>Rele fotoeletronico para iluminacao publica, tipo FAIL-OFF, tensao de alimentacao de 105V e 305V, potencia da carga 1000W ou 1800VA, corrente maxima da carga 10A. Corpo em policarbonato na cor azul, estabilizado ao UV; pinos em latao estanhado, devendo atender a especificacao EM-RIOLUZ-66 e ANSI C136.10 e NBR 5126, no que couber. Fornecimento.</t>
  </si>
  <si>
    <t>TOTAL DO ORÇAMENTO</t>
  </si>
  <si>
    <t>ITEM</t>
  </si>
  <si>
    <t>Administração da obra (MODIFICADO CONFORME ORIENTAÇÃO TCE)</t>
  </si>
  <si>
    <t xml:space="preserve">ANEXO VIII - PLANILHA ORÇAMENTÁRIA  - </t>
  </si>
  <si>
    <t>ANEXO VIII - PLANILHA ORÇAMENTÁRIA  -  (MODIFICADA CONFORME ITEM 5, 10 e 11 do Voto do TCE)</t>
  </si>
  <si>
    <t>PREÇO BDI INCLUSO PADRÃO (20%)</t>
  </si>
  <si>
    <t>PREÇO BDI INCLUSO DIFERENCIADO (13%)</t>
  </si>
  <si>
    <t>D</t>
  </si>
  <si>
    <t>Luminária Pública com tecnologia em LED de 30 à 50W(para substituição de luminárias VS70 / VM80 / VM125), dimerizável, com tomada para relé,  com regulagem de inclinação entre -15º à +15º na vertical , fixação em topo de poste ou braço com diâmetro variando de 33 mm à 60,30 mm, com protetor de surto de tensão incorporado de 10kV / 5kA ou superior,  fluxo luminoso &gt;3300 lm, eficiência luminosa de &gt;110 lm/w, temperatura da cor &gt;5000ºK, IRC &gt;70 , Eficiência do driver &gt; 90%, Tensão de alimentação 90 à 305 Vac, índice de proteção IP65 e IK 08 ou superior, frequência 50/60 Hz, fator de potência &gt;0,92, temperatura de trabalho variando de  -5ºC à +50ºC, vida útil &gt;50.000 h, material da estrutura em liga de alumínio. Fornecimento</t>
  </si>
  <si>
    <t>Luminária Pública com tecnologia em LED de 60 à 75W (para substituição de luminárias VS100), dimerizável,   com tomada para relé,  com regulagem de inclinação entre -15º à +15º na vertical , fixação em topo de poste ou braço com diâmetro variando de 33 mm à 60,30 mm, com protetor de surto de tensão incorporado de 10kV / 5kA ou superior, fluxo luminoso &gt;6600 lm, eficiência luminosa de &gt;110 lm/w, temperatura da cor &gt;5000ºK, IRC &gt;70 , Eficiência do driver &gt; 90%, Tensão de alimentação de 90 à 305 Vac, índice de proteção IP65 e IK 08 ou superior, frequência 50/60 Hz, fator de potência &gt;0,92, temperatura de trabalho variando de  -5ºC à +50ºC, vida útil &gt;50.000 h, material da estrutura em liga de alumínio. Fornecimento.</t>
  </si>
  <si>
    <t>Luminária Pública com tecnologia em LED de 80 à 100W (para substituição de luminárias VS150),dimerizável,  com tomada para relé,  com regulagem de inclinação entre -15º à +15º na vertical , fixação em topo de poste ou braço com diâmetro variando de 33 mm à 60,30 mm, com protetor de surto de tensão incorporado de 10kV / 5kA ou superior,  fluxo luminoso &gt;8800 lm, eficiência luminosa de &gt;110 lm/w, temperatura da cor &gt;5000ºK, IRC &gt;70 , Eficiência do driver &gt; 90%, Tensão de alimentação de 90 à 305 Vac, índice de proteção IP65 e IK 08 ou superior, frequência 50/60 Hz, fator de potência &gt;0,92, temperatura de trabalho variando de  -5ºC à +50ºC, vida útil &gt;50.000 h, material da estrutura em liga de alumínio. Fornecimento.</t>
  </si>
  <si>
    <t>Luminária Pública com tecnologia em LED de 120W à 180W (para substituição de luminárias VS250 e VM250), dimerizável,  com tomada para relé,  com regulagem de inclinação entre -15º à +15º na vertical , fixação em topo de poste ou braço com diâmetro variando de 33 mm à 60,30 mm, com protetor de surto de tensão incorporado de 10kV / 5kA ou superior,  fluxo luminoso &gt;13200 lm, eficiência luminosa de &gt;110 lm/w, temperatura da cor &gt;5000ºK, IRC &gt;70 , Eficiência do driver &gt; 90%, Tensão de alimentação de 90 à 305 Vac, índice de proteção IP65 e IK 08 ou superior, frequência 50/60 Hz, fator de potência &gt;0,92, temperatura de trabalho de variando de  -5ºC à +50ºC, vida útil &gt;50.000 h, material da estrutura em liga de alumínio. Fornecimento.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</si>
</sst>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 ;&quot; (&quot;#,##0.00\);&quot; -&quot;#\ ;@\ "/>
  </numFmts>
  <fonts count="14" x14ac:knownFonts="1">
    <font>
      <sz val="11"/>
      <color theme="1"/>
      <name val="Calibri"/>
      <family val="2"/>
      <scheme val="minor"/>
    </font>
    <font>
      <sz val="10"/>
      <name val="Arial"/>
      <family val="2"/>
    </font>
    <font>
      <b/>
      <sz val="10"/>
      <name val="Arial"/>
      <family val="2"/>
    </font>
    <font>
      <sz val="8"/>
      <name val="Arial"/>
      <family val="2"/>
    </font>
    <font>
      <b/>
      <sz val="10"/>
      <color indexed="12"/>
      <name val="Arial"/>
      <family val="2"/>
    </font>
    <font>
      <b/>
      <sz val="12"/>
      <name val="Arial"/>
      <family val="2"/>
    </font>
    <font>
      <sz val="11"/>
      <color indexed="8"/>
      <name val="Calibri"/>
      <family val="2"/>
    </font>
    <font>
      <sz val="8"/>
      <color indexed="8"/>
      <name val="Arial"/>
      <family val="2"/>
    </font>
    <font>
      <b/>
      <sz val="12"/>
      <color indexed="8"/>
      <name val="Arial"/>
      <family val="2"/>
    </font>
    <font>
      <sz val="10"/>
      <color indexed="8"/>
      <name val="Arial"/>
      <family val="2"/>
    </font>
    <font>
      <sz val="12"/>
      <name val="Arial"/>
      <family val="2"/>
    </font>
    <font>
      <b/>
      <sz val="10"/>
      <color rgb="FFFF0000"/>
      <name val="Arial"/>
      <family val="2"/>
    </font>
    <font>
      <b/>
      <sz val="12"/>
      <color rgb="FFFF0000"/>
      <name val="Arial"/>
      <family val="2"/>
    </font>
    <font>
      <sz val="9"/>
      <name val="Arial"/>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0" fontId="6" fillId="0" borderId="0"/>
  </cellStyleXfs>
  <cellXfs count="77">
    <xf numFmtId="0" fontId="0" fillId="0" borderId="0" xfId="0"/>
    <xf numFmtId="0" fontId="1" fillId="0" borderId="0" xfId="1"/>
    <xf numFmtId="0" fontId="2" fillId="0" borderId="0" xfId="1" applyFont="1" applyAlignment="1">
      <alignment horizontal="center" vertical="center"/>
    </xf>
    <xf numFmtId="0" fontId="3" fillId="0" borderId="0" xfId="1" applyFont="1"/>
    <xf numFmtId="0" fontId="4" fillId="0" borderId="4" xfId="1" applyFont="1" applyBorder="1" applyAlignment="1">
      <alignment horizontal="right" vertical="top" wrapText="1"/>
    </xf>
    <xf numFmtId="0" fontId="4" fillId="0" borderId="4" xfId="1" applyFont="1" applyBorder="1" applyAlignment="1">
      <alignment horizontal="right" vertical="center" wrapText="1"/>
    </xf>
    <xf numFmtId="0" fontId="7" fillId="0" borderId="0" xfId="2" applyFont="1"/>
    <xf numFmtId="0" fontId="9" fillId="0" borderId="0" xfId="2" applyFont="1" applyAlignment="1">
      <alignment horizontal="center" vertical="center"/>
    </xf>
    <xf numFmtId="0" fontId="9" fillId="0" borderId="0" xfId="2" applyFont="1"/>
    <xf numFmtId="164" fontId="9" fillId="0" borderId="6" xfId="2" applyNumberFormat="1" applyFont="1" applyBorder="1"/>
    <xf numFmtId="0" fontId="1" fillId="0" borderId="0" xfId="1" applyProtection="1">
      <protection locked="0"/>
    </xf>
    <xf numFmtId="0" fontId="2" fillId="0" borderId="0" xfId="1" applyFont="1" applyAlignment="1" applyProtection="1">
      <alignment horizontal="center" vertical="center"/>
      <protection locked="0"/>
    </xf>
    <xf numFmtId="1" fontId="5" fillId="0" borderId="4" xfId="1" applyNumberFormat="1" applyFont="1" applyBorder="1" applyAlignment="1" applyProtection="1">
      <alignment horizontal="center" vertical="center" wrapText="1"/>
      <protection locked="0"/>
    </xf>
    <xf numFmtId="165" fontId="5" fillId="0" borderId="4" xfId="1" applyNumberFormat="1" applyFont="1" applyBorder="1" applyAlignment="1" applyProtection="1">
      <alignment horizontal="center" vertical="center" wrapText="1"/>
      <protection locked="0"/>
    </xf>
    <xf numFmtId="164" fontId="5" fillId="0" borderId="4" xfId="1" applyNumberFormat="1" applyFont="1" applyBorder="1" applyAlignment="1" applyProtection="1">
      <alignment horizontal="center" vertical="center" wrapText="1"/>
      <protection locked="0"/>
    </xf>
    <xf numFmtId="164" fontId="10" fillId="0" borderId="0" xfId="1" applyNumberFormat="1" applyFont="1" applyAlignment="1">
      <alignment horizontal="center" vertical="center" wrapText="1"/>
    </xf>
    <xf numFmtId="0" fontId="1" fillId="0" borderId="0" xfId="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5" fillId="0" borderId="10" xfId="1" applyFont="1" applyBorder="1" applyAlignment="1">
      <alignment horizontal="center" vertical="center"/>
    </xf>
    <xf numFmtId="0" fontId="1" fillId="0" borderId="0" xfId="1" applyAlignment="1">
      <alignment horizontal="center" vertical="center"/>
    </xf>
    <xf numFmtId="0" fontId="5" fillId="0" borderId="11" xfId="1" applyFont="1" applyBorder="1" applyAlignment="1">
      <alignment horizontal="center" vertical="center" wrapText="1"/>
    </xf>
    <xf numFmtId="0" fontId="5" fillId="0" borderId="11" xfId="1" applyFont="1" applyBorder="1" applyAlignment="1">
      <alignment horizontal="center" vertical="center"/>
    </xf>
    <xf numFmtId="0" fontId="5" fillId="0" borderId="11" xfId="1" applyFont="1" applyBorder="1" applyAlignment="1">
      <alignment horizontal="left" vertical="center" wrapText="1"/>
    </xf>
    <xf numFmtId="4" fontId="5" fillId="0" borderId="11" xfId="1" applyNumberFormat="1" applyFont="1" applyBorder="1" applyAlignment="1">
      <alignment horizontal="center" vertical="center"/>
    </xf>
    <xf numFmtId="164" fontId="5" fillId="0" borderId="11" xfId="1" applyNumberFormat="1" applyFont="1" applyBorder="1" applyAlignment="1">
      <alignment horizontal="center" vertical="center"/>
    </xf>
    <xf numFmtId="164" fontId="5" fillId="0" borderId="11" xfId="1" applyNumberFormat="1" applyFont="1" applyBorder="1" applyAlignment="1">
      <alignment horizontal="center" vertical="center" wrapText="1"/>
    </xf>
    <xf numFmtId="0" fontId="11" fillId="0" borderId="0" xfId="1" applyFont="1"/>
    <xf numFmtId="0" fontId="11" fillId="0" borderId="0" xfId="1" applyFont="1" applyAlignment="1">
      <alignment horizontal="center" vertical="center"/>
    </xf>
    <xf numFmtId="49" fontId="5" fillId="0" borderId="11" xfId="1" applyNumberFormat="1" applyFont="1" applyBorder="1" applyAlignment="1">
      <alignment horizontal="center" vertical="center" wrapText="1"/>
    </xf>
    <xf numFmtId="2" fontId="1" fillId="0" borderId="0" xfId="1" applyNumberFormat="1" applyAlignment="1">
      <alignment horizontal="center" vertical="center"/>
    </xf>
    <xf numFmtId="49" fontId="5" fillId="0" borderId="11" xfId="1" applyNumberFormat="1" applyFont="1" applyBorder="1" applyAlignment="1">
      <alignment horizontal="center" vertical="center"/>
    </xf>
    <xf numFmtId="2" fontId="5" fillId="0" borderId="11" xfId="1" applyNumberFormat="1" applyFont="1" applyBorder="1" applyAlignment="1">
      <alignment horizontal="center" vertical="center"/>
    </xf>
    <xf numFmtId="49" fontId="5" fillId="0" borderId="11" xfId="2" applyNumberFormat="1" applyFont="1" applyBorder="1" applyAlignment="1">
      <alignment horizontal="center" vertical="center" wrapText="1"/>
    </xf>
    <xf numFmtId="0" fontId="5" fillId="0" borderId="11" xfId="2" applyFont="1" applyBorder="1" applyAlignment="1">
      <alignment horizontal="left" vertical="center" wrapText="1"/>
    </xf>
    <xf numFmtId="0" fontId="5" fillId="0" borderId="11" xfId="2" applyFont="1" applyBorder="1" applyAlignment="1">
      <alignment horizontal="center" vertical="center" wrapText="1"/>
    </xf>
    <xf numFmtId="164" fontId="5" fillId="0" borderId="12" xfId="1" applyNumberFormat="1" applyFont="1" applyBorder="1" applyAlignment="1">
      <alignment horizontal="center" vertical="center" wrapText="1"/>
    </xf>
    <xf numFmtId="0" fontId="5" fillId="0" borderId="12" xfId="1" applyFont="1" applyBorder="1" applyAlignment="1">
      <alignment horizontal="center" vertical="center"/>
    </xf>
    <xf numFmtId="0" fontId="5" fillId="0" borderId="12" xfId="1" applyFont="1" applyBorder="1" applyAlignment="1">
      <alignment horizontal="left" vertical="center" wrapText="1"/>
    </xf>
    <xf numFmtId="4" fontId="5" fillId="0" borderId="12" xfId="1" applyNumberFormat="1" applyFont="1" applyBorder="1" applyAlignment="1">
      <alignment horizontal="center" vertical="center"/>
    </xf>
    <xf numFmtId="164" fontId="5" fillId="0" borderId="12" xfId="1" applyNumberFormat="1" applyFont="1" applyBorder="1" applyAlignment="1">
      <alignment horizontal="center" vertical="center"/>
    </xf>
    <xf numFmtId="164" fontId="12" fillId="0" borderId="4"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0" xfId="1" applyFont="1" applyAlignment="1">
      <alignment horizontal="center" vertical="center"/>
    </xf>
    <xf numFmtId="0" fontId="13" fillId="0" borderId="0" xfId="1" applyFont="1" applyAlignment="1">
      <alignment horizontal="left" vertical="center" wrapText="1"/>
    </xf>
    <xf numFmtId="164" fontId="1" fillId="0" borderId="0" xfId="1" applyNumberFormat="1"/>
    <xf numFmtId="0" fontId="5" fillId="0" borderId="14" xfId="1" applyFont="1" applyBorder="1" applyAlignment="1">
      <alignment horizontal="center" vertical="center" wrapText="1"/>
    </xf>
    <xf numFmtId="0" fontId="5" fillId="0" borderId="14" xfId="1" applyFont="1" applyBorder="1" applyAlignment="1">
      <alignment horizontal="center" vertical="center"/>
    </xf>
    <xf numFmtId="164" fontId="8" fillId="2" borderId="4" xfId="2" applyNumberFormat="1" applyFont="1" applyFill="1" applyBorder="1" applyAlignment="1">
      <alignment horizontal="center" vertical="center" wrapText="1"/>
    </xf>
    <xf numFmtId="164" fontId="5" fillId="2" borderId="4" xfId="2" applyNumberFormat="1" applyFont="1" applyFill="1" applyBorder="1" applyAlignment="1">
      <alignment horizontal="center" vertical="center" wrapText="1"/>
    </xf>
    <xf numFmtId="0" fontId="4" fillId="0" borderId="4" xfId="1" applyFont="1" applyBorder="1" applyAlignment="1">
      <alignment horizontal="right" vertical="center" wrapText="1"/>
    </xf>
    <xf numFmtId="0" fontId="5" fillId="2" borderId="10" xfId="1" applyFont="1" applyFill="1" applyBorder="1" applyAlignment="1">
      <alignment horizontal="center" vertical="center" wrapText="1"/>
    </xf>
    <xf numFmtId="49" fontId="5" fillId="2" borderId="10" xfId="1" applyNumberFormat="1" applyFont="1" applyFill="1" applyBorder="1" applyAlignment="1">
      <alignment horizontal="center" vertical="center"/>
    </xf>
    <xf numFmtId="0" fontId="5" fillId="2" borderId="10" xfId="1" applyFont="1" applyFill="1" applyBorder="1" applyAlignment="1">
      <alignment horizontal="left" vertical="center" wrapText="1"/>
    </xf>
    <xf numFmtId="4" fontId="5" fillId="2" borderId="10" xfId="1" applyNumberFormat="1" applyFont="1" applyFill="1" applyBorder="1" applyAlignment="1">
      <alignment horizontal="center" vertical="center"/>
    </xf>
    <xf numFmtId="0" fontId="5" fillId="2" borderId="10" xfId="1" applyFont="1" applyFill="1" applyBorder="1" applyAlignment="1">
      <alignment horizontal="center" vertical="center"/>
    </xf>
    <xf numFmtId="164" fontId="5" fillId="2" borderId="10" xfId="1" applyNumberFormat="1" applyFont="1" applyFill="1" applyBorder="1" applyAlignment="1">
      <alignment horizontal="center" vertical="center"/>
    </xf>
    <xf numFmtId="164" fontId="5" fillId="2" borderId="10" xfId="1" applyNumberFormat="1" applyFont="1" applyFill="1" applyBorder="1" applyAlignment="1">
      <alignment horizontal="center" vertical="center" wrapText="1"/>
    </xf>
    <xf numFmtId="0" fontId="1" fillId="0" borderId="0" xfId="1" applyAlignment="1">
      <alignment horizontal="center"/>
    </xf>
    <xf numFmtId="0" fontId="1" fillId="0" borderId="9" xfId="1" applyBorder="1" applyAlignment="1">
      <alignment horizontal="center"/>
    </xf>
    <xf numFmtId="164" fontId="7" fillId="0" borderId="5" xfId="2" applyNumberFormat="1" applyFont="1" applyBorder="1" applyAlignment="1">
      <alignment horizontal="center" vertical="center" wrapText="1"/>
    </xf>
    <xf numFmtId="164" fontId="7" fillId="0" borderId="6" xfId="2" applyNumberFormat="1" applyFont="1" applyBorder="1" applyAlignment="1">
      <alignment horizontal="center" vertical="center" wrapText="1"/>
    </xf>
    <xf numFmtId="164" fontId="7" fillId="0" borderId="7" xfId="2" applyNumberFormat="1" applyFont="1" applyBorder="1" applyAlignment="1">
      <alignment horizontal="center" vertical="center" wrapText="1"/>
    </xf>
    <xf numFmtId="164" fontId="7" fillId="0" borderId="8" xfId="2" applyNumberFormat="1" applyFont="1" applyBorder="1" applyAlignment="1">
      <alignment horizontal="center" vertical="center" wrapText="1"/>
    </xf>
    <xf numFmtId="164" fontId="7" fillId="0" borderId="0" xfId="2" applyNumberFormat="1" applyFont="1" applyAlignment="1">
      <alignment horizontal="center" vertical="center" wrapText="1"/>
    </xf>
    <xf numFmtId="164" fontId="7" fillId="0" borderId="9" xfId="2" applyNumberFormat="1" applyFont="1" applyBorder="1" applyAlignment="1">
      <alignment horizontal="center" vertical="center" wrapText="1"/>
    </xf>
    <xf numFmtId="1" fontId="5" fillId="0" borderId="1" xfId="1" applyNumberFormat="1" applyFont="1" applyBorder="1" applyAlignment="1" applyProtection="1">
      <alignment horizontal="center" vertical="center" wrapText="1"/>
      <protection locked="0"/>
    </xf>
    <xf numFmtId="1" fontId="5" fillId="0" borderId="3" xfId="1" applyNumberFormat="1" applyFont="1" applyBorder="1" applyAlignment="1" applyProtection="1">
      <alignment horizontal="center" vertical="center" wrapText="1"/>
      <protection locked="0"/>
    </xf>
    <xf numFmtId="0" fontId="4" fillId="0" borderId="4" xfId="1" applyFont="1" applyBorder="1" applyAlignment="1">
      <alignment horizontal="right" vertical="center" wrapText="1"/>
    </xf>
    <xf numFmtId="0" fontId="5" fillId="0" borderId="4" xfId="1" applyFont="1" applyBorder="1" applyAlignment="1">
      <alignment horizontal="left" vertical="center" wrapText="1"/>
    </xf>
    <xf numFmtId="164" fontId="12" fillId="0" borderId="13" xfId="1" applyNumberFormat="1" applyFont="1" applyBorder="1" applyAlignment="1">
      <alignment horizontal="right" vertical="center"/>
    </xf>
    <xf numFmtId="164" fontId="12" fillId="0" borderId="4" xfId="1" applyNumberFormat="1" applyFont="1" applyBorder="1" applyAlignment="1">
      <alignment horizontal="right" vertical="center"/>
    </xf>
    <xf numFmtId="0" fontId="7" fillId="0" borderId="0" xfId="2" applyFont="1" applyAlignment="1">
      <alignment horizontal="center"/>
    </xf>
    <xf numFmtId="1" fontId="5" fillId="0" borderId="1" xfId="1" applyNumberFormat="1" applyFont="1" applyBorder="1" applyAlignment="1" applyProtection="1">
      <alignment horizontal="center" vertical="center"/>
      <protection locked="0"/>
    </xf>
    <xf numFmtId="1" fontId="5" fillId="0" borderId="2" xfId="1" applyNumberFormat="1" applyFont="1" applyBorder="1" applyAlignment="1" applyProtection="1">
      <alignment horizontal="center" vertical="center"/>
      <protection locked="0"/>
    </xf>
    <xf numFmtId="1" fontId="5" fillId="0" borderId="3" xfId="1" applyNumberFormat="1" applyFont="1" applyBorder="1" applyAlignment="1" applyProtection="1">
      <alignment horizontal="center" vertical="center"/>
      <protection locked="0"/>
    </xf>
    <xf numFmtId="0" fontId="3" fillId="0" borderId="0" xfId="1" applyFont="1" applyAlignment="1">
      <alignment horizontal="center"/>
    </xf>
    <xf numFmtId="0" fontId="3" fillId="0" borderId="9" xfId="1" applyFont="1" applyBorder="1" applyAlignment="1">
      <alignment horizontal="center"/>
    </xf>
  </cellXfs>
  <cellStyles count="3">
    <cellStyle name="Normal" xfId="0" builtinId="0"/>
    <cellStyle name="Normal 10" xfId="1" xr:uid="{B788A968-030D-4209-A8A0-C84FCB81383C}"/>
    <cellStyle name="Normal_MEMÓRIA DE CÁLCULO  - JULHO DE 2012" xfId="2" xr:uid="{951EC804-66DC-40BB-B44A-52EC8DB822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390525</xdr:colOff>
      <xdr:row>7</xdr:row>
      <xdr:rowOff>0</xdr:rowOff>
    </xdr:from>
    <xdr:to>
      <xdr:col>2</xdr:col>
      <xdr:colOff>1047750</xdr:colOff>
      <xdr:row>7</xdr:row>
      <xdr:rowOff>76200</xdr:rowOff>
    </xdr:to>
    <xdr:sp macro="" textlink="">
      <xdr:nvSpPr>
        <xdr:cNvPr id="2"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000-000002000000}"/>
            </a:ext>
          </a:extLst>
        </xdr:cNvPr>
        <xdr:cNvSpPr/>
      </xdr:nvSpPr>
      <xdr:spPr bwMode="auto">
        <a:xfrm>
          <a:off x="390525" y="1762125"/>
          <a:ext cx="2057400" cy="762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0</xdr:rowOff>
    </xdr:from>
    <xdr:to>
      <xdr:col>2</xdr:col>
      <xdr:colOff>457200</xdr:colOff>
      <xdr:row>7</xdr:row>
      <xdr:rowOff>0</xdr:rowOff>
    </xdr:to>
    <xdr:sp macro="" textlink="">
      <xdr:nvSpPr>
        <xdr:cNvPr id="3" name="Object 1" hidden="1">
          <a:extLst>
            <a:ext uri="{FF2B5EF4-FFF2-40B4-BE49-F238E27FC236}">
              <a16:creationId xmlns:a16="http://schemas.microsoft.com/office/drawing/2014/main" id="{00000000-0008-0000-0000-000003000000}"/>
            </a:ext>
          </a:extLst>
        </xdr:cNvPr>
        <xdr:cNvSpPr>
          <a:spLocks noChangeArrowheads="1"/>
        </xdr:cNvSpPr>
      </xdr:nvSpPr>
      <xdr:spPr bwMode="auto">
        <a:xfrm>
          <a:off x="228600" y="200025"/>
          <a:ext cx="1628775" cy="15621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57150</xdr:rowOff>
    </xdr:from>
    <xdr:to>
      <xdr:col>2</xdr:col>
      <xdr:colOff>457200</xdr:colOff>
      <xdr:row>7</xdr:row>
      <xdr:rowOff>0</xdr:rowOff>
    </xdr:to>
    <xdr:sp macro="" textlink="">
      <xdr:nvSpPr>
        <xdr:cNvPr id="4" name="Object 1" hidden="1">
          <a:extLst>
            <a:ext uri="{FF2B5EF4-FFF2-40B4-BE49-F238E27FC236}">
              <a16:creationId xmlns:a16="http://schemas.microsoft.com/office/drawing/2014/main" id="{00000000-0008-0000-0000-000004000000}"/>
            </a:ext>
          </a:extLst>
        </xdr:cNvPr>
        <xdr:cNvSpPr>
          <a:spLocks noChangeArrowheads="1"/>
        </xdr:cNvSpPr>
      </xdr:nvSpPr>
      <xdr:spPr bwMode="auto">
        <a:xfrm>
          <a:off x="228600" y="257175"/>
          <a:ext cx="1628775" cy="15049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428625</xdr:colOff>
          <xdr:row>1</xdr:row>
          <xdr:rowOff>161925</xdr:rowOff>
        </xdr:from>
        <xdr:to>
          <xdr:col>1</xdr:col>
          <xdr:colOff>762000</xdr:colOff>
          <xdr:row>5</xdr:row>
          <xdr:rowOff>238125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390525</xdr:colOff>
      <xdr:row>7</xdr:row>
      <xdr:rowOff>0</xdr:rowOff>
    </xdr:from>
    <xdr:to>
      <xdr:col>2</xdr:col>
      <xdr:colOff>1047750</xdr:colOff>
      <xdr:row>7</xdr:row>
      <xdr:rowOff>76200</xdr:rowOff>
    </xdr:to>
    <xdr:sp macro="" textlink="">
      <xdr:nvSpPr>
        <xdr:cNvPr id="2"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2000000}"/>
            </a:ext>
          </a:extLst>
        </xdr:cNvPr>
        <xdr:cNvSpPr/>
      </xdr:nvSpPr>
      <xdr:spPr bwMode="auto">
        <a:xfrm>
          <a:off x="1000125" y="1762125"/>
          <a:ext cx="2057400" cy="762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0</xdr:rowOff>
    </xdr:from>
    <xdr:to>
      <xdr:col>2</xdr:col>
      <xdr:colOff>457200</xdr:colOff>
      <xdr:row>7</xdr:row>
      <xdr:rowOff>0</xdr:rowOff>
    </xdr:to>
    <xdr:sp macro="" textlink="">
      <xdr:nvSpPr>
        <xdr:cNvPr id="3" name="Object 1" hidden="1">
          <a:extLst>
            <a:ext uri="{FF2B5EF4-FFF2-40B4-BE49-F238E27FC236}">
              <a16:creationId xmlns:a16="http://schemas.microsoft.com/office/drawing/2014/main" id="{00000000-0008-0000-0100-000003000000}"/>
            </a:ext>
          </a:extLst>
        </xdr:cNvPr>
        <xdr:cNvSpPr>
          <a:spLocks noChangeArrowheads="1"/>
        </xdr:cNvSpPr>
      </xdr:nvSpPr>
      <xdr:spPr bwMode="auto">
        <a:xfrm>
          <a:off x="838200" y="200025"/>
          <a:ext cx="1628775" cy="156210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xdr:twoCellAnchor>
    <xdr:from>
      <xdr:col>1</xdr:col>
      <xdr:colOff>228600</xdr:colOff>
      <xdr:row>1</xdr:row>
      <xdr:rowOff>57150</xdr:rowOff>
    </xdr:from>
    <xdr:to>
      <xdr:col>2</xdr:col>
      <xdr:colOff>457200</xdr:colOff>
      <xdr:row>7</xdr:row>
      <xdr:rowOff>0</xdr:rowOff>
    </xdr:to>
    <xdr:sp macro="" textlink="">
      <xdr:nvSpPr>
        <xdr:cNvPr id="4" name="Object 1" hidden="1">
          <a:extLst>
            <a:ext uri="{FF2B5EF4-FFF2-40B4-BE49-F238E27FC236}">
              <a16:creationId xmlns:a16="http://schemas.microsoft.com/office/drawing/2014/main" id="{00000000-0008-0000-0100-000004000000}"/>
            </a:ext>
          </a:extLst>
        </xdr:cNvPr>
        <xdr:cNvSpPr>
          <a:spLocks noChangeArrowheads="1"/>
        </xdr:cNvSpPr>
      </xdr:nvSpPr>
      <xdr:spPr bwMode="auto">
        <a:xfrm>
          <a:off x="838200" y="257175"/>
          <a:ext cx="1628775" cy="1504950"/>
        </a:xfrm>
        <a:prstGeom prst="rect">
          <a:avLst/>
        </a:prstGeom>
        <a:blipFill dpi="0" rotWithShape="0">
          <a:blip xmlns:r="http://schemas.openxmlformats.org/officeDocument/2006/relationships" cstate="print"/>
          <a:srcRect/>
          <a:stretch>
            <a:fillRect/>
          </a:stretch>
        </a:blip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0</xdr:col>
          <xdr:colOff>428625</xdr:colOff>
          <xdr:row>1</xdr:row>
          <xdr:rowOff>161925</xdr:rowOff>
        </xdr:from>
        <xdr:to>
          <xdr:col>1</xdr:col>
          <xdr:colOff>762000</xdr:colOff>
          <xdr:row>5</xdr:row>
          <xdr:rowOff>238125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ONT%20MANUT%20PMNI%202001%20PROP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lumina&#231;&#227;o%20P&#250;blica\GER&#202;NCIAMENTO%20DE%20IP\LICITA&#199;&#195;O%202019\Extens&#227;o%20de%20Rede%20para%20IP%20-%202019\ECRIP%20E%20EFICIENTIZA&#199;&#195;O%202019%20-%20FINAL\ONERADA%20ECRIP%202019%20-%20MEM&#211;RIA%20DE%20C&#193;LCULO%20REV%20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LAIS\CHAMADA%20P&#218;BLICA%20DE%20PROJETOS%20-%20ENEL\PROJETO%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 MDO PMNI"/>
      <sheetName val="FATOR"/>
      <sheetName val="PRECOS ACELET"/>
      <sheetName val="PRECOS BASE ANTERIOR + 10%"/>
      <sheetName val="PRECOS  PMNI"/>
      <sheetName val="PRECOS MONTANA"/>
      <sheetName val="LUCRO ACELET"/>
      <sheetName val="LUCRO MONTANA"/>
      <sheetName val="COMISSOES"/>
    </sheetNames>
    <sheetDataSet>
      <sheetData sheetId="0"/>
      <sheetData sheetId="1">
        <row r="29">
          <cell r="D29">
            <v>1.6890000000000001</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SERVIÇOS - GERAL"/>
      <sheetName val="ADM - PLAQUETA - ONE"/>
      <sheetName val="POSTE - PREPARAÇÃO - ONE"/>
      <sheetName val="CANTEIRO - ONE"/>
      <sheetName val="TRANSPORTE - ONE"/>
      <sheetName val="POSTES DUPLO T - ONE"/>
      <sheetName val="POSTE DE FIBRA - ONE"/>
      <sheetName val="ELETROFERRAGENS - ONE"/>
      <sheetName val="BRAÇO - ONE"/>
      <sheetName val="LUM VS70 - LED - ONE"/>
      <sheetName val="LUM VS100 - LED -ONE"/>
      <sheetName val="LUM VS150 - LED -ONE"/>
      <sheetName val="LUM VS250 - LED -ONE"/>
      <sheetName val="COL. LUM. - ONE"/>
      <sheetName val="MVM 100-150-250-400W"/>
      <sheetName val="CABOS - ONE"/>
      <sheetName val="CONECTORES E RELÊ- ONE"/>
      <sheetName val=" PLANILHA - ONE"/>
    </sheetNames>
    <sheetDataSet>
      <sheetData sheetId="0"/>
      <sheetData sheetId="1"/>
      <sheetData sheetId="2"/>
      <sheetData sheetId="3">
        <row r="10">
          <cell r="B10" t="str">
            <v>01-090-070-6</v>
          </cell>
        </row>
        <row r="31">
          <cell r="B31" t="str">
            <v>01.999.004-0</v>
          </cell>
          <cell r="F31">
            <v>10.299999999999999</v>
          </cell>
        </row>
      </sheetData>
      <sheetData sheetId="4">
        <row r="10">
          <cell r="B10" t="str">
            <v>SE 05.05.0100</v>
          </cell>
          <cell r="F10">
            <v>26.84</v>
          </cell>
        </row>
        <row r="21">
          <cell r="B21" t="str">
            <v>SE 20.05.0200</v>
          </cell>
          <cell r="F21">
            <v>8.59</v>
          </cell>
        </row>
      </sheetData>
      <sheetData sheetId="5">
        <row r="10">
          <cell r="B10" t="str">
            <v>AD 20.25.0210</v>
          </cell>
          <cell r="F10">
            <v>576</v>
          </cell>
        </row>
        <row r="18">
          <cell r="B18" t="str">
            <v>AD 25.05.0250</v>
          </cell>
          <cell r="F18">
            <v>48</v>
          </cell>
        </row>
      </sheetData>
      <sheetData sheetId="6">
        <row r="10">
          <cell r="B10" t="str">
            <v>TC 05.05.0100</v>
          </cell>
          <cell r="F10">
            <v>0.87</v>
          </cell>
        </row>
        <row r="26">
          <cell r="B26" t="str">
            <v>04.007.0050-0</v>
          </cell>
          <cell r="F26">
            <v>66.19</v>
          </cell>
        </row>
        <row r="41">
          <cell r="F41">
            <v>21.48</v>
          </cell>
        </row>
        <row r="51">
          <cell r="B51" t="str">
            <v>EQ 05.05.0370</v>
          </cell>
          <cell r="F51">
            <v>7845.97</v>
          </cell>
        </row>
      </sheetData>
      <sheetData sheetId="7">
        <row r="10">
          <cell r="B10" t="str">
            <v>IP 05.05.83397</v>
          </cell>
          <cell r="F10">
            <v>788.64400000000001</v>
          </cell>
        </row>
      </sheetData>
      <sheetData sheetId="8">
        <row r="10">
          <cell r="B10" t="str">
            <v>IP 05.05.83397</v>
          </cell>
          <cell r="F10">
            <v>1859.8040000000001</v>
          </cell>
        </row>
      </sheetData>
      <sheetData sheetId="9">
        <row r="10">
          <cell r="B10" t="str">
            <v>IP 10.05.0050</v>
          </cell>
          <cell r="F10">
            <v>12.22</v>
          </cell>
        </row>
        <row r="19">
          <cell r="B19" t="str">
            <v>IP 15.15.0050</v>
          </cell>
          <cell r="F19">
            <v>3.34</v>
          </cell>
        </row>
        <row r="27">
          <cell r="B27" t="str">
            <v>10.25.0150-1</v>
          </cell>
          <cell r="F27">
            <v>3.71</v>
          </cell>
        </row>
        <row r="60">
          <cell r="B60">
            <v>441</v>
          </cell>
          <cell r="F60" t="str">
            <v>6,07</v>
          </cell>
        </row>
        <row r="67">
          <cell r="B67">
            <v>431</v>
          </cell>
          <cell r="F67" t="str">
            <v>7,33</v>
          </cell>
        </row>
        <row r="74">
          <cell r="B74">
            <v>432</v>
          </cell>
          <cell r="F74" t="str">
            <v>8,08</v>
          </cell>
        </row>
        <row r="82">
          <cell r="B82">
            <v>4337</v>
          </cell>
          <cell r="F82" t="str">
            <v>1,77</v>
          </cell>
        </row>
        <row r="90">
          <cell r="F90" t="str">
            <v>0,73</v>
          </cell>
        </row>
      </sheetData>
      <sheetData sheetId="10">
        <row r="10">
          <cell r="B10" t="str">
            <v>IP 05.50.0057-1</v>
          </cell>
          <cell r="F10">
            <v>95.32</v>
          </cell>
        </row>
        <row r="31">
          <cell r="B31" t="str">
            <v>IP 05.50.0556</v>
          </cell>
          <cell r="F31">
            <v>232.71</v>
          </cell>
        </row>
        <row r="40">
          <cell r="B40" t="str">
            <v>IP 05.50.0600</v>
          </cell>
          <cell r="F40">
            <v>286.97000000000003</v>
          </cell>
        </row>
      </sheetData>
      <sheetData sheetId="11">
        <row r="10">
          <cell r="B10" t="str">
            <v>IP 50.05.0999-1</v>
          </cell>
          <cell r="F10">
            <v>714.75166666666667</v>
          </cell>
        </row>
      </sheetData>
      <sheetData sheetId="12">
        <row r="11">
          <cell r="B11" t="str">
            <v>IP 50.05.0999-2</v>
          </cell>
          <cell r="F11">
            <v>772.13166666666666</v>
          </cell>
        </row>
      </sheetData>
      <sheetData sheetId="13">
        <row r="11">
          <cell r="B11" t="str">
            <v>IP 50.05.0999-3</v>
          </cell>
          <cell r="F11">
            <v>873.9083333333333</v>
          </cell>
        </row>
      </sheetData>
      <sheetData sheetId="14">
        <row r="10">
          <cell r="F10">
            <v>1175.5616666666665</v>
          </cell>
        </row>
      </sheetData>
      <sheetData sheetId="15">
        <row r="10">
          <cell r="B10" t="str">
            <v>IP 50.40.0106-1</v>
          </cell>
          <cell r="F10">
            <v>160.55588800000001</v>
          </cell>
        </row>
        <row r="62">
          <cell r="B62" t="str">
            <v>IP 05.55.0100-1</v>
          </cell>
          <cell r="F62">
            <v>71.349999999999994</v>
          </cell>
        </row>
        <row r="87">
          <cell r="B87" t="str">
            <v>IP 05.55.0150-1</v>
          </cell>
          <cell r="F87">
            <v>142.69999999999999</v>
          </cell>
        </row>
        <row r="112">
          <cell r="B112" t="str">
            <v xml:space="preserve"> IP 05.55.0200-1</v>
          </cell>
          <cell r="F112">
            <v>142.69999999999999</v>
          </cell>
        </row>
      </sheetData>
      <sheetData sheetId="16">
        <row r="10">
          <cell r="B10" t="str">
            <v>IP 50.25.0410</v>
          </cell>
          <cell r="F10">
            <v>146.44</v>
          </cell>
        </row>
        <row r="17">
          <cell r="B17" t="str">
            <v>IP 50.25.0412</v>
          </cell>
          <cell r="F17">
            <v>287.02</v>
          </cell>
        </row>
        <row r="24">
          <cell r="B24" t="str">
            <v>IP 50.25.0421</v>
          </cell>
          <cell r="F24">
            <v>65</v>
          </cell>
        </row>
        <row r="31">
          <cell r="B31" t="str">
            <v>IP 50.25.0424</v>
          </cell>
          <cell r="F31">
            <v>69</v>
          </cell>
        </row>
      </sheetData>
      <sheetData sheetId="17">
        <row r="10">
          <cell r="B10" t="str">
            <v>IP 15.30.0062-1</v>
          </cell>
          <cell r="F10">
            <v>2.82</v>
          </cell>
        </row>
        <row r="39">
          <cell r="B39" t="str">
            <v>IP 15.43.0200-1</v>
          </cell>
          <cell r="F39">
            <v>2.8899999999999997</v>
          </cell>
        </row>
        <row r="65">
          <cell r="B65" t="str">
            <v xml:space="preserve">IP 15.05.0150-1         </v>
          </cell>
          <cell r="F65">
            <v>83.468899999999991</v>
          </cell>
        </row>
      </sheetData>
      <sheetData sheetId="18">
        <row r="10">
          <cell r="B10" t="str">
            <v>IP 10.30.0555</v>
          </cell>
          <cell r="F10">
            <v>14.1</v>
          </cell>
        </row>
        <row r="24">
          <cell r="B24" t="str">
            <v>IP 45.05.0275</v>
          </cell>
          <cell r="F24">
            <v>28.18</v>
          </cell>
        </row>
      </sheetData>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2"/>
      <sheetName val="OBRAS - GERAL"/>
      <sheetName val="ADM - PLAQUETA - ONE"/>
      <sheetName val="CANTEIRO - ONE"/>
      <sheetName val="TRANSPORTE - ONE"/>
      <sheetName val="ELETROFERRAGENS - ONE"/>
      <sheetName val="BRAÇO - ONE"/>
      <sheetName val="LUM VS100 - LED -ONE"/>
      <sheetName val="LUM VS150 - LED -ONE"/>
      <sheetName val="LUM VS250 - LED -ONE"/>
      <sheetName val="COL. LUM. - ONE"/>
      <sheetName val="CABOS - ONE"/>
      <sheetName val="CONECTORES - ONE"/>
      <sheetName val=" PLANILHA - 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B10" t="str">
            <v>IP 49.05.0999-4</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3F35-811C-4ABB-A051-0A2A6B567E2B}">
  <dimension ref="A1:M54"/>
  <sheetViews>
    <sheetView view="pageBreakPreview" zoomScale="60" zoomScaleNormal="75" workbookViewId="0">
      <selection activeCell="A10" sqref="A10:J10"/>
    </sheetView>
  </sheetViews>
  <sheetFormatPr defaultRowHeight="15.75" x14ac:dyDescent="0.2"/>
  <cols>
    <col min="1" max="1" width="9.140625" style="1"/>
    <col min="2" max="2" width="21" style="41" customWidth="1"/>
    <col min="3" max="3" width="23.5703125" style="42" customWidth="1"/>
    <col min="4" max="4" width="121.28515625" style="43" customWidth="1"/>
    <col min="5" max="6" width="17.5703125" style="1" customWidth="1"/>
    <col min="7" max="7" width="21.85546875" style="44" customWidth="1"/>
    <col min="8" max="8" width="18.7109375" style="1" customWidth="1"/>
    <col min="9" max="9" width="23.140625" style="1" customWidth="1"/>
    <col min="10" max="10" width="22.28515625" style="1" customWidth="1"/>
    <col min="11" max="11" width="22.42578125" style="1" customWidth="1"/>
    <col min="12" max="12" width="9.140625" style="1"/>
    <col min="13" max="13" width="9.140625" style="2"/>
    <col min="14" max="16384" width="9.140625" style="1"/>
  </cols>
  <sheetData>
    <row r="1" spans="1:13" ht="15.75" customHeight="1" thickBot="1" x14ac:dyDescent="0.25">
      <c r="A1" s="57"/>
      <c r="B1" s="57"/>
      <c r="C1" s="57"/>
      <c r="D1" s="57"/>
      <c r="E1" s="57"/>
      <c r="F1" s="57"/>
      <c r="G1" s="57"/>
      <c r="H1" s="57"/>
      <c r="I1" s="57"/>
      <c r="J1" s="58"/>
    </row>
    <row r="2" spans="1:13" s="3" customFormat="1" ht="15.75" customHeight="1" thickBot="1" x14ac:dyDescent="0.25">
      <c r="A2" s="75"/>
      <c r="B2" s="76"/>
      <c r="C2" s="67" t="s">
        <v>0</v>
      </c>
      <c r="D2" s="68" t="s">
        <v>1</v>
      </c>
      <c r="E2" s="68"/>
      <c r="F2" s="68"/>
      <c r="G2" s="68"/>
      <c r="H2" s="68"/>
      <c r="I2" s="68"/>
      <c r="J2" s="68"/>
    </row>
    <row r="3" spans="1:13" s="3" customFormat="1" ht="18.75" customHeight="1" thickBot="1" x14ac:dyDescent="0.25">
      <c r="A3" s="75"/>
      <c r="B3" s="76"/>
      <c r="C3" s="67"/>
      <c r="D3" s="68" t="s">
        <v>2</v>
      </c>
      <c r="E3" s="68"/>
      <c r="F3" s="68"/>
      <c r="G3" s="68"/>
      <c r="H3" s="68"/>
      <c r="I3" s="68"/>
      <c r="J3" s="68"/>
    </row>
    <row r="4" spans="1:13" s="3" customFormat="1" ht="15.75" customHeight="1" thickBot="1" x14ac:dyDescent="0.25">
      <c r="A4" s="75"/>
      <c r="B4" s="76"/>
      <c r="C4" s="67"/>
      <c r="D4" s="68" t="s">
        <v>3</v>
      </c>
      <c r="E4" s="68"/>
      <c r="F4" s="68"/>
      <c r="G4" s="68"/>
      <c r="H4" s="68"/>
      <c r="I4" s="68"/>
      <c r="J4" s="68"/>
    </row>
    <row r="5" spans="1:13" s="3" customFormat="1" ht="21" customHeight="1" thickBot="1" x14ac:dyDescent="0.25">
      <c r="A5" s="75"/>
      <c r="B5" s="76"/>
      <c r="C5" s="4" t="s">
        <v>4</v>
      </c>
      <c r="D5" s="68" t="s">
        <v>5</v>
      </c>
      <c r="E5" s="68"/>
      <c r="F5" s="68"/>
      <c r="G5" s="68"/>
      <c r="H5" s="68"/>
      <c r="I5" s="68"/>
      <c r="J5" s="68"/>
    </row>
    <row r="6" spans="1:13" s="3" customFormat="1" ht="33" customHeight="1" thickBot="1" x14ac:dyDescent="0.25">
      <c r="A6" s="75"/>
      <c r="B6" s="76"/>
      <c r="C6" s="5" t="s">
        <v>6</v>
      </c>
      <c r="D6" s="68" t="s">
        <v>7</v>
      </c>
      <c r="E6" s="68"/>
      <c r="F6" s="68"/>
      <c r="G6" s="68"/>
      <c r="H6" s="68"/>
      <c r="I6" s="68"/>
      <c r="J6" s="68"/>
    </row>
    <row r="7" spans="1:13" s="6" customFormat="1" ht="18.75" customHeight="1" thickBot="1" x14ac:dyDescent="0.25">
      <c r="A7" s="71"/>
      <c r="B7" s="71"/>
      <c r="C7" s="71"/>
      <c r="D7" s="71"/>
      <c r="E7" s="71"/>
      <c r="F7" s="71"/>
      <c r="G7" s="47" t="s">
        <v>8</v>
      </c>
      <c r="H7" s="59"/>
      <c r="I7" s="60"/>
      <c r="J7" s="61"/>
    </row>
    <row r="8" spans="1:13" s="8" customFormat="1" ht="15" customHeight="1" thickBot="1" x14ac:dyDescent="0.25">
      <c r="A8" s="71"/>
      <c r="B8" s="71"/>
      <c r="C8" s="71"/>
      <c r="D8" s="71"/>
      <c r="E8" s="71"/>
      <c r="F8" s="71"/>
      <c r="G8" s="48" t="s">
        <v>9</v>
      </c>
      <c r="H8" s="62"/>
      <c r="I8" s="63"/>
      <c r="J8" s="64"/>
      <c r="K8" s="7"/>
      <c r="L8" s="7"/>
    </row>
    <row r="9" spans="1:13" s="8" customFormat="1" ht="15.75" customHeight="1" thickBot="1" x14ac:dyDescent="0.25">
      <c r="A9" s="71"/>
      <c r="B9" s="71"/>
      <c r="C9" s="71"/>
      <c r="D9" s="71"/>
      <c r="E9" s="71"/>
      <c r="F9" s="71"/>
      <c r="G9" s="9"/>
      <c r="H9" s="63"/>
      <c r="I9" s="63"/>
      <c r="J9" s="64"/>
      <c r="K9" s="7"/>
      <c r="L9" s="7"/>
    </row>
    <row r="10" spans="1:13" s="10" customFormat="1" ht="18.75" customHeight="1" thickBot="1" x14ac:dyDescent="0.25">
      <c r="A10" s="72" t="s">
        <v>77</v>
      </c>
      <c r="B10" s="73"/>
      <c r="C10" s="73"/>
      <c r="D10" s="73"/>
      <c r="E10" s="73"/>
      <c r="F10" s="73"/>
      <c r="G10" s="73"/>
      <c r="H10" s="73"/>
      <c r="I10" s="73"/>
      <c r="J10" s="74"/>
      <c r="M10" s="11"/>
    </row>
    <row r="11" spans="1:13" s="16" customFormat="1" ht="66.75" customHeight="1" thickBot="1" x14ac:dyDescent="0.3">
      <c r="A11" s="12" t="s">
        <v>75</v>
      </c>
      <c r="B11" s="65" t="s">
        <v>10</v>
      </c>
      <c r="C11" s="66"/>
      <c r="D11" s="12" t="s">
        <v>11</v>
      </c>
      <c r="E11" s="13" t="s">
        <v>12</v>
      </c>
      <c r="F11" s="13" t="s">
        <v>13</v>
      </c>
      <c r="G11" s="14" t="s">
        <v>14</v>
      </c>
      <c r="H11" s="13" t="s">
        <v>15</v>
      </c>
      <c r="I11" s="13" t="s">
        <v>16</v>
      </c>
      <c r="J11" s="13" t="s">
        <v>17</v>
      </c>
      <c r="K11" s="15"/>
      <c r="M11" s="17"/>
    </row>
    <row r="12" spans="1:13" ht="21" customHeight="1" x14ac:dyDescent="0.2">
      <c r="A12" s="18">
        <v>1</v>
      </c>
      <c r="B12" s="50" t="s">
        <v>18</v>
      </c>
      <c r="C12" s="51" t="str">
        <f>'[2]ADM - PLAQUETA - ONE'!B10</f>
        <v>01-090-070-6</v>
      </c>
      <c r="D12" s="52" t="s">
        <v>76</v>
      </c>
      <c r="E12" s="53">
        <v>100</v>
      </c>
      <c r="F12" s="54" t="s">
        <v>26</v>
      </c>
      <c r="G12" s="55">
        <v>6302.43</v>
      </c>
      <c r="H12" s="56">
        <f>TRUNC(G12*1.245,2)</f>
        <v>7846.52</v>
      </c>
      <c r="I12" s="56"/>
      <c r="J12" s="56">
        <f>TRUNC(E12*H12,2)</f>
        <v>784652</v>
      </c>
      <c r="K12" s="15">
        <v>34186686.210000001</v>
      </c>
      <c r="L12" s="19"/>
    </row>
    <row r="13" spans="1:13" s="26" customFormat="1" ht="102" customHeight="1" x14ac:dyDescent="0.2">
      <c r="A13" s="21">
        <f>1+A12</f>
        <v>2</v>
      </c>
      <c r="B13" s="20" t="s">
        <v>18</v>
      </c>
      <c r="C13" s="21" t="str">
        <f>'[2]ADM - PLAQUETA - ONE'!B31</f>
        <v>01.999.004-0</v>
      </c>
      <c r="D13" s="22" t="s">
        <v>19</v>
      </c>
      <c r="E13" s="23">
        <v>17353</v>
      </c>
      <c r="F13" s="21" t="s">
        <v>13</v>
      </c>
      <c r="G13" s="24">
        <f>'[2]ADM - PLAQUETA - ONE'!F31</f>
        <v>10.299999999999999</v>
      </c>
      <c r="H13" s="25"/>
      <c r="I13" s="25">
        <f>TRUNC(G13*1.1445,2)</f>
        <v>11.78</v>
      </c>
      <c r="J13" s="25">
        <f>TRUNC(E13*I13,2)</f>
        <v>204418.34</v>
      </c>
      <c r="L13" s="27"/>
      <c r="M13" s="27"/>
    </row>
    <row r="14" spans="1:13" s="26" customFormat="1" ht="27" customHeight="1" x14ac:dyDescent="0.2">
      <c r="A14" s="21">
        <f t="shared" ref="A14:A53" si="0">1+A13</f>
        <v>3</v>
      </c>
      <c r="B14" s="20" t="s">
        <v>20</v>
      </c>
      <c r="C14" s="28" t="str">
        <f>'[2]POSTE - PREPARAÇÃO - ONE'!B10</f>
        <v>SE 05.05.0100</v>
      </c>
      <c r="D14" s="22" t="s">
        <v>21</v>
      </c>
      <c r="E14" s="23">
        <v>2846</v>
      </c>
      <c r="F14" s="21" t="s">
        <v>22</v>
      </c>
      <c r="G14" s="24">
        <f>'[2]POSTE - PREPARAÇÃO - ONE'!F10</f>
        <v>26.84</v>
      </c>
      <c r="H14" s="25">
        <f>TRUNC(G14*1.245,2)</f>
        <v>33.409999999999997</v>
      </c>
      <c r="I14" s="25"/>
      <c r="J14" s="25">
        <f>TRUNC(E14*H14,2)</f>
        <v>95084.86</v>
      </c>
      <c r="L14" s="27"/>
      <c r="M14" s="27"/>
    </row>
    <row r="15" spans="1:13" s="26" customFormat="1" ht="43.5" customHeight="1" x14ac:dyDescent="0.2">
      <c r="A15" s="21">
        <f t="shared" si="0"/>
        <v>4</v>
      </c>
      <c r="B15" s="20" t="s">
        <v>20</v>
      </c>
      <c r="C15" s="21" t="str">
        <f>'[2]POSTE - PREPARAÇÃO - ONE'!B21</f>
        <v>SE 20.05.0200</v>
      </c>
      <c r="D15" s="22" t="s">
        <v>23</v>
      </c>
      <c r="E15" s="21">
        <v>512.28</v>
      </c>
      <c r="F15" s="21" t="s">
        <v>24</v>
      </c>
      <c r="G15" s="24">
        <f>'[2]POSTE - PREPARAÇÃO - ONE'!F21</f>
        <v>8.59</v>
      </c>
      <c r="H15" s="25">
        <f>TRUNC(G15*1.245,2)</f>
        <v>10.69</v>
      </c>
      <c r="I15" s="25"/>
      <c r="J15" s="25">
        <f>TRUNC(E15*H15,2)</f>
        <v>5476.27</v>
      </c>
      <c r="L15" s="27"/>
      <c r="M15" s="27"/>
    </row>
    <row r="16" spans="1:13" s="19" customFormat="1" ht="76.5" customHeight="1" x14ac:dyDescent="0.25">
      <c r="A16" s="21">
        <f t="shared" si="0"/>
        <v>5</v>
      </c>
      <c r="B16" s="20" t="s">
        <v>20</v>
      </c>
      <c r="C16" s="21" t="str">
        <f>'[2]CANTEIRO - ONE'!B10</f>
        <v>AD 20.25.0210</v>
      </c>
      <c r="D16" s="22" t="s">
        <v>25</v>
      </c>
      <c r="E16" s="23">
        <v>240</v>
      </c>
      <c r="F16" s="21" t="s">
        <v>26</v>
      </c>
      <c r="G16" s="24">
        <f>'[2]CANTEIRO - ONE'!F10</f>
        <v>576</v>
      </c>
      <c r="H16" s="25"/>
      <c r="I16" s="25">
        <f>TRUNC(G16*1.1445,2)</f>
        <v>659.23</v>
      </c>
      <c r="J16" s="25">
        <f>TRUNC(E16*I16,2)</f>
        <v>158215.20000000001</v>
      </c>
      <c r="K16" s="29"/>
      <c r="M16" s="2"/>
    </row>
    <row r="17" spans="1:13" s="2" customFormat="1" ht="92.25" customHeight="1" x14ac:dyDescent="0.25">
      <c r="A17" s="21">
        <f t="shared" si="0"/>
        <v>6</v>
      </c>
      <c r="B17" s="20" t="s">
        <v>20</v>
      </c>
      <c r="C17" s="21" t="str">
        <f>'[2]CANTEIRO - ONE'!B18</f>
        <v>AD 25.05.0250</v>
      </c>
      <c r="D17" s="22" t="s">
        <v>27</v>
      </c>
      <c r="E17" s="23">
        <v>480</v>
      </c>
      <c r="F17" s="21" t="s">
        <v>28</v>
      </c>
      <c r="G17" s="24">
        <f>'[2]CANTEIRO - ONE'!F18</f>
        <v>48</v>
      </c>
      <c r="H17" s="25"/>
      <c r="I17" s="25">
        <f>TRUNC(G17*1.1445,2)</f>
        <v>54.93</v>
      </c>
      <c r="J17" s="25">
        <f>TRUNC(E17*I17,2)</f>
        <v>26366.400000000001</v>
      </c>
    </row>
    <row r="18" spans="1:13" s="2" customFormat="1" ht="86.25" customHeight="1" x14ac:dyDescent="0.25">
      <c r="A18" s="21">
        <f t="shared" si="0"/>
        <v>7</v>
      </c>
      <c r="B18" s="20" t="s">
        <v>20</v>
      </c>
      <c r="C18" s="30" t="str">
        <f>'[2]TRANSPORTE - ONE'!B10</f>
        <v>TC 05.05.0100</v>
      </c>
      <c r="D18" s="22" t="s">
        <v>29</v>
      </c>
      <c r="E18" s="23">
        <v>6630.72</v>
      </c>
      <c r="F18" s="21" t="s">
        <v>30</v>
      </c>
      <c r="G18" s="24">
        <f>'[2]TRANSPORTE - ONE'!F10</f>
        <v>0.87</v>
      </c>
      <c r="H18" s="25"/>
      <c r="I18" s="25">
        <f>TRUNC(G18*1.1445,2)</f>
        <v>0.99</v>
      </c>
      <c r="J18" s="25">
        <f>TRUNC(E18*I18,2)</f>
        <v>6564.41</v>
      </c>
    </row>
    <row r="19" spans="1:13" s="2" customFormat="1" ht="52.5" customHeight="1" x14ac:dyDescent="0.25">
      <c r="A19" s="21">
        <f t="shared" si="0"/>
        <v>8</v>
      </c>
      <c r="B19" s="20" t="s">
        <v>31</v>
      </c>
      <c r="C19" s="30" t="str">
        <f>'[2]TRANSPORTE - ONE'!B26</f>
        <v>04.007.0050-0</v>
      </c>
      <c r="D19" s="22" t="s">
        <v>32</v>
      </c>
      <c r="E19" s="21">
        <v>165.77</v>
      </c>
      <c r="F19" s="21" t="s">
        <v>33</v>
      </c>
      <c r="G19" s="24">
        <f>'[2]TRANSPORTE - ONE'!F26</f>
        <v>66.19</v>
      </c>
      <c r="H19" s="25">
        <f t="shared" ref="H19:H24" si="1">TRUNC(G19*1.245,2)</f>
        <v>82.4</v>
      </c>
      <c r="I19" s="25"/>
      <c r="J19" s="25">
        <f t="shared" ref="J19:J24" si="2">TRUNC(E19*H19,2)</f>
        <v>13659.44</v>
      </c>
    </row>
    <row r="20" spans="1:13" s="2" customFormat="1" ht="37.5" customHeight="1" x14ac:dyDescent="0.25">
      <c r="A20" s="21">
        <f t="shared" si="0"/>
        <v>9</v>
      </c>
      <c r="B20" s="20" t="s">
        <v>20</v>
      </c>
      <c r="C20" s="30" t="s">
        <v>34</v>
      </c>
      <c r="D20" s="22" t="s">
        <v>35</v>
      </c>
      <c r="E20" s="23">
        <v>7838.91</v>
      </c>
      <c r="F20" s="21" t="s">
        <v>36</v>
      </c>
      <c r="G20" s="24">
        <f>'[2]TRANSPORTE - ONE'!F41</f>
        <v>21.48</v>
      </c>
      <c r="H20" s="25">
        <f t="shared" si="1"/>
        <v>26.74</v>
      </c>
      <c r="I20" s="25"/>
      <c r="J20" s="25">
        <f t="shared" si="2"/>
        <v>209612.45</v>
      </c>
    </row>
    <row r="21" spans="1:13" s="2" customFormat="1" ht="126" customHeight="1" x14ac:dyDescent="0.25">
      <c r="A21" s="21">
        <f t="shared" si="0"/>
        <v>10</v>
      </c>
      <c r="B21" s="20" t="s">
        <v>20</v>
      </c>
      <c r="C21" s="21" t="str">
        <f>'[2]TRANSPORTE - ONE'!B51</f>
        <v>EQ 05.05.0370</v>
      </c>
      <c r="D21" s="22" t="s">
        <v>37</v>
      </c>
      <c r="E21" s="23">
        <v>48</v>
      </c>
      <c r="F21" s="21" t="s">
        <v>28</v>
      </c>
      <c r="G21" s="24">
        <f>'[2]TRANSPORTE - ONE'!F51</f>
        <v>7845.97</v>
      </c>
      <c r="H21" s="25">
        <f t="shared" si="1"/>
        <v>9768.23</v>
      </c>
      <c r="I21" s="25"/>
      <c r="J21" s="25">
        <f t="shared" si="2"/>
        <v>468875.04</v>
      </c>
    </row>
    <row r="22" spans="1:13" s="2" customFormat="1" ht="37.5" customHeight="1" x14ac:dyDescent="0.25">
      <c r="A22" s="21">
        <f t="shared" si="0"/>
        <v>11</v>
      </c>
      <c r="B22" s="21" t="s">
        <v>18</v>
      </c>
      <c r="C22" s="20" t="str">
        <f>'[2]POSTES DUPLO T - ONE'!B10</f>
        <v>IP 05.05.83397</v>
      </c>
      <c r="D22" s="22" t="s">
        <v>38</v>
      </c>
      <c r="E22" s="31">
        <v>103</v>
      </c>
      <c r="F22" s="21" t="s">
        <v>13</v>
      </c>
      <c r="G22" s="24">
        <f>'[2]POSTES DUPLO T - ONE'!F10</f>
        <v>788.64400000000001</v>
      </c>
      <c r="H22" s="25">
        <f t="shared" si="1"/>
        <v>981.86</v>
      </c>
      <c r="I22" s="25"/>
      <c r="J22" s="25">
        <f t="shared" si="2"/>
        <v>101131.58</v>
      </c>
    </row>
    <row r="23" spans="1:13" s="19" customFormat="1" ht="39.75" customHeight="1" x14ac:dyDescent="0.25">
      <c r="A23" s="21">
        <f t="shared" si="0"/>
        <v>12</v>
      </c>
      <c r="B23" s="21" t="s">
        <v>18</v>
      </c>
      <c r="C23" s="28" t="str">
        <f>'[2]POSTE DE FIBRA - ONE'!B10</f>
        <v>IP 05.05.83397</v>
      </c>
      <c r="D23" s="22" t="s">
        <v>39</v>
      </c>
      <c r="E23" s="23">
        <v>1320</v>
      </c>
      <c r="F23" s="21" t="s">
        <v>13</v>
      </c>
      <c r="G23" s="24">
        <f>'[2]POSTE DE FIBRA - ONE'!F10</f>
        <v>1859.8040000000001</v>
      </c>
      <c r="H23" s="25">
        <f t="shared" si="1"/>
        <v>2315.4499999999998</v>
      </c>
      <c r="I23" s="25"/>
      <c r="J23" s="25">
        <f t="shared" si="2"/>
        <v>3056394</v>
      </c>
      <c r="M23" s="2"/>
    </row>
    <row r="24" spans="1:13" s="19" customFormat="1" ht="37.5" customHeight="1" x14ac:dyDescent="0.25">
      <c r="A24" s="21">
        <f t="shared" si="0"/>
        <v>13</v>
      </c>
      <c r="B24" s="20" t="s">
        <v>20</v>
      </c>
      <c r="C24" s="32" t="str">
        <f>'[2]ELETROFERRAGENS - ONE'!B10</f>
        <v>IP 10.05.0050</v>
      </c>
      <c r="D24" s="33" t="s">
        <v>40</v>
      </c>
      <c r="E24" s="23">
        <v>1423</v>
      </c>
      <c r="F24" s="21" t="s">
        <v>13</v>
      </c>
      <c r="G24" s="24">
        <f>'[2]ELETROFERRAGENS - ONE'!F10</f>
        <v>12.22</v>
      </c>
      <c r="H24" s="25">
        <f t="shared" si="1"/>
        <v>15.21</v>
      </c>
      <c r="I24" s="25"/>
      <c r="J24" s="25">
        <f t="shared" si="2"/>
        <v>21643.83</v>
      </c>
      <c r="M24" s="2"/>
    </row>
    <row r="25" spans="1:13" s="19" customFormat="1" ht="31.5" customHeight="1" x14ac:dyDescent="0.25">
      <c r="A25" s="21">
        <f t="shared" si="0"/>
        <v>14</v>
      </c>
      <c r="B25" s="20" t="s">
        <v>20</v>
      </c>
      <c r="C25" s="32" t="str">
        <f>'[2]ELETROFERRAGENS - ONE'!B19</f>
        <v>IP 15.15.0050</v>
      </c>
      <c r="D25" s="33" t="s">
        <v>41</v>
      </c>
      <c r="E25" s="23">
        <v>1423</v>
      </c>
      <c r="F25" s="21" t="s">
        <v>13</v>
      </c>
      <c r="G25" s="24">
        <f>'[2]ELETROFERRAGENS - ONE'!F19</f>
        <v>3.34</v>
      </c>
      <c r="H25" s="25"/>
      <c r="I25" s="25">
        <f t="shared" ref="I25:I34" si="3">TRUNC(G25*1.1445,2)</f>
        <v>3.82</v>
      </c>
      <c r="J25" s="25">
        <f t="shared" ref="J25:J34" si="4">TRUNC(E25*I25,2)</f>
        <v>5435.86</v>
      </c>
      <c r="M25" s="2"/>
    </row>
    <row r="26" spans="1:13" s="19" customFormat="1" ht="33.75" customHeight="1" x14ac:dyDescent="0.25">
      <c r="A26" s="21">
        <f t="shared" si="0"/>
        <v>15</v>
      </c>
      <c r="B26" s="20" t="s">
        <v>18</v>
      </c>
      <c r="C26" s="21" t="str">
        <f>'[2]ELETROFERRAGENS - ONE'!B27</f>
        <v>10.25.0150-1</v>
      </c>
      <c r="D26" s="22" t="s">
        <v>42</v>
      </c>
      <c r="E26" s="23">
        <v>2846</v>
      </c>
      <c r="F26" s="21" t="s">
        <v>13</v>
      </c>
      <c r="G26" s="24">
        <f>'[2]ELETROFERRAGENS - ONE'!F27</f>
        <v>3.71</v>
      </c>
      <c r="H26" s="25"/>
      <c r="I26" s="25">
        <f t="shared" si="3"/>
        <v>4.24</v>
      </c>
      <c r="J26" s="25">
        <f t="shared" si="4"/>
        <v>12067.04</v>
      </c>
      <c r="M26" s="2"/>
    </row>
    <row r="27" spans="1:13" s="19" customFormat="1" ht="36.75" customHeight="1" x14ac:dyDescent="0.25">
      <c r="A27" s="21">
        <f t="shared" si="0"/>
        <v>16</v>
      </c>
      <c r="B27" s="20" t="s">
        <v>43</v>
      </c>
      <c r="C27" s="34">
        <f>'[2]ELETROFERRAGENS - ONE'!B60</f>
        <v>441</v>
      </c>
      <c r="D27" s="22" t="s">
        <v>44</v>
      </c>
      <c r="E27" s="23">
        <v>24838</v>
      </c>
      <c r="F27" s="21" t="s">
        <v>13</v>
      </c>
      <c r="G27" s="24" t="str">
        <f>'[2]ELETROFERRAGENS - ONE'!F60</f>
        <v>6,07</v>
      </c>
      <c r="H27" s="25"/>
      <c r="I27" s="25">
        <f t="shared" si="3"/>
        <v>6.94</v>
      </c>
      <c r="J27" s="25">
        <f t="shared" si="4"/>
        <v>172375.72</v>
      </c>
      <c r="M27" s="2"/>
    </row>
    <row r="28" spans="1:13" s="19" customFormat="1" ht="39" customHeight="1" x14ac:dyDescent="0.25">
      <c r="A28" s="21">
        <f t="shared" si="0"/>
        <v>17</v>
      </c>
      <c r="B28" s="20" t="s">
        <v>43</v>
      </c>
      <c r="C28" s="34">
        <f>'[2]ELETROFERRAGENS - ONE'!B67</f>
        <v>431</v>
      </c>
      <c r="D28" s="22" t="s">
        <v>45</v>
      </c>
      <c r="E28" s="23">
        <v>24838</v>
      </c>
      <c r="F28" s="21" t="s">
        <v>13</v>
      </c>
      <c r="G28" s="24" t="str">
        <f>'[2]ELETROFERRAGENS - ONE'!F67</f>
        <v>7,33</v>
      </c>
      <c r="H28" s="25"/>
      <c r="I28" s="25">
        <f t="shared" si="3"/>
        <v>8.3800000000000008</v>
      </c>
      <c r="J28" s="25">
        <f t="shared" si="4"/>
        <v>208142.44</v>
      </c>
      <c r="M28" s="2"/>
    </row>
    <row r="29" spans="1:13" s="19" customFormat="1" ht="40.5" customHeight="1" x14ac:dyDescent="0.25">
      <c r="A29" s="21">
        <f t="shared" si="0"/>
        <v>18</v>
      </c>
      <c r="B29" s="20" t="s">
        <v>43</v>
      </c>
      <c r="C29" s="34">
        <f>'[2]ELETROFERRAGENS - ONE'!B74</f>
        <v>432</v>
      </c>
      <c r="D29" s="22" t="s">
        <v>46</v>
      </c>
      <c r="E29" s="23">
        <v>24838</v>
      </c>
      <c r="F29" s="21" t="s">
        <v>13</v>
      </c>
      <c r="G29" s="24" t="str">
        <f>'[2]ELETROFERRAGENS - ONE'!F74</f>
        <v>8,08</v>
      </c>
      <c r="H29" s="25"/>
      <c r="I29" s="25">
        <f t="shared" si="3"/>
        <v>9.24</v>
      </c>
      <c r="J29" s="25">
        <f t="shared" si="4"/>
        <v>229503.12</v>
      </c>
      <c r="M29" s="2"/>
    </row>
    <row r="30" spans="1:13" s="19" customFormat="1" ht="22.5" customHeight="1" x14ac:dyDescent="0.25">
      <c r="A30" s="21">
        <f t="shared" si="0"/>
        <v>19</v>
      </c>
      <c r="B30" s="20" t="s">
        <v>43</v>
      </c>
      <c r="C30" s="34">
        <f>'[2]ELETROFERRAGENS - ONE'!B82</f>
        <v>4337</v>
      </c>
      <c r="D30" s="22" t="s">
        <v>47</v>
      </c>
      <c r="E30" s="23">
        <v>24838</v>
      </c>
      <c r="F30" s="21" t="s">
        <v>13</v>
      </c>
      <c r="G30" s="24" t="str">
        <f>'[2]ELETROFERRAGENS - ONE'!F82</f>
        <v>1,77</v>
      </c>
      <c r="H30" s="25"/>
      <c r="I30" s="25">
        <f t="shared" si="3"/>
        <v>2.02</v>
      </c>
      <c r="J30" s="25">
        <f t="shared" si="4"/>
        <v>50172.76</v>
      </c>
      <c r="M30" s="2"/>
    </row>
    <row r="31" spans="1:13" ht="41.25" customHeight="1" x14ac:dyDescent="0.2">
      <c r="A31" s="21">
        <f t="shared" si="0"/>
        <v>20</v>
      </c>
      <c r="B31" s="20" t="s">
        <v>43</v>
      </c>
      <c r="C31" s="34">
        <v>379</v>
      </c>
      <c r="D31" s="22" t="s">
        <v>48</v>
      </c>
      <c r="E31" s="23">
        <v>49676</v>
      </c>
      <c r="F31" s="21" t="s">
        <v>13</v>
      </c>
      <c r="G31" s="25" t="str">
        <f>'[2]ELETROFERRAGENS - ONE'!F90</f>
        <v>0,73</v>
      </c>
      <c r="H31" s="25"/>
      <c r="I31" s="25">
        <f t="shared" si="3"/>
        <v>0.83</v>
      </c>
      <c r="J31" s="25">
        <f t="shared" si="4"/>
        <v>41231.08</v>
      </c>
    </row>
    <row r="32" spans="1:13" s="19" customFormat="1" ht="67.5" customHeight="1" x14ac:dyDescent="0.25">
      <c r="A32" s="21">
        <f t="shared" si="0"/>
        <v>21</v>
      </c>
      <c r="B32" s="20" t="s">
        <v>18</v>
      </c>
      <c r="C32" s="21" t="str">
        <f>'[2]BRAÇO - ONE'!B10</f>
        <v>IP 05.50.0057-1</v>
      </c>
      <c r="D32" s="22" t="s">
        <v>49</v>
      </c>
      <c r="E32" s="23">
        <v>6385</v>
      </c>
      <c r="F32" s="21" t="s">
        <v>13</v>
      </c>
      <c r="G32" s="25">
        <f>'[2]BRAÇO - ONE'!F10</f>
        <v>95.32</v>
      </c>
      <c r="H32" s="25"/>
      <c r="I32" s="25">
        <f t="shared" si="3"/>
        <v>109.09</v>
      </c>
      <c r="J32" s="25">
        <f t="shared" si="4"/>
        <v>696539.65</v>
      </c>
      <c r="M32" s="2"/>
    </row>
    <row r="33" spans="1:13" s="19" customFormat="1" ht="69.75" customHeight="1" x14ac:dyDescent="0.25">
      <c r="A33" s="21">
        <f t="shared" si="0"/>
        <v>22</v>
      </c>
      <c r="B33" s="20" t="s">
        <v>20</v>
      </c>
      <c r="C33" s="21" t="str">
        <f>'[2]BRAÇO - ONE'!B31</f>
        <v>IP 05.50.0556</v>
      </c>
      <c r="D33" s="22" t="s">
        <v>50</v>
      </c>
      <c r="E33" s="23">
        <v>9406</v>
      </c>
      <c r="F33" s="21" t="s">
        <v>13</v>
      </c>
      <c r="G33" s="25">
        <f>'[2]BRAÇO - ONE'!F31</f>
        <v>232.71</v>
      </c>
      <c r="H33" s="25"/>
      <c r="I33" s="25">
        <f t="shared" si="3"/>
        <v>266.33</v>
      </c>
      <c r="J33" s="25">
        <f t="shared" si="4"/>
        <v>2505099.98</v>
      </c>
      <c r="M33" s="2"/>
    </row>
    <row r="34" spans="1:13" s="19" customFormat="1" ht="69" customHeight="1" x14ac:dyDescent="0.25">
      <c r="A34" s="21">
        <f t="shared" si="0"/>
        <v>23</v>
      </c>
      <c r="B34" s="20" t="s">
        <v>20</v>
      </c>
      <c r="C34" s="21" t="str">
        <f>'[2]BRAÇO - ONE'!B40</f>
        <v>IP 05.50.0600</v>
      </c>
      <c r="D34" s="22" t="s">
        <v>51</v>
      </c>
      <c r="E34" s="23">
        <v>1500</v>
      </c>
      <c r="F34" s="21" t="s">
        <v>13</v>
      </c>
      <c r="G34" s="25">
        <f>'[2]BRAÇO - ONE'!F40</f>
        <v>286.97000000000003</v>
      </c>
      <c r="H34" s="25"/>
      <c r="I34" s="25">
        <f t="shared" si="3"/>
        <v>328.43</v>
      </c>
      <c r="J34" s="25">
        <f t="shared" si="4"/>
        <v>492645</v>
      </c>
      <c r="M34" s="2"/>
    </row>
    <row r="35" spans="1:13" s="19" customFormat="1" ht="48.75" customHeight="1" x14ac:dyDescent="0.25">
      <c r="A35" s="21">
        <f t="shared" si="0"/>
        <v>24</v>
      </c>
      <c r="B35" s="20" t="s">
        <v>18</v>
      </c>
      <c r="C35" s="21" t="str">
        <f>'[2]COL. LUM. - ONE'!B62</f>
        <v>IP 05.55.0100-1</v>
      </c>
      <c r="D35" s="22" t="s">
        <v>52</v>
      </c>
      <c r="E35" s="23">
        <v>6385</v>
      </c>
      <c r="F35" s="21" t="s">
        <v>13</v>
      </c>
      <c r="G35" s="25">
        <f>'[2]COL. LUM. - ONE'!F62</f>
        <v>71.349999999999994</v>
      </c>
      <c r="H35" s="25">
        <f>TRUNC(G35*1.245,2)</f>
        <v>88.83</v>
      </c>
      <c r="I35" s="25"/>
      <c r="J35" s="25">
        <f>TRUNC(E35*H35,2)</f>
        <v>567179.55000000005</v>
      </c>
      <c r="M35" s="2"/>
    </row>
    <row r="36" spans="1:13" s="19" customFormat="1" ht="54" customHeight="1" x14ac:dyDescent="0.25">
      <c r="A36" s="21">
        <f t="shared" si="0"/>
        <v>25</v>
      </c>
      <c r="B36" s="20" t="s">
        <v>18</v>
      </c>
      <c r="C36" s="21" t="str">
        <f>'[2]COL. LUM. - ONE'!B87</f>
        <v>IP 05.55.0150-1</v>
      </c>
      <c r="D36" s="22" t="s">
        <v>53</v>
      </c>
      <c r="E36" s="23">
        <v>9406</v>
      </c>
      <c r="F36" s="21" t="s">
        <v>13</v>
      </c>
      <c r="G36" s="25">
        <f>'[2]COL. LUM. - ONE'!F87</f>
        <v>142.69999999999999</v>
      </c>
      <c r="H36" s="25">
        <f>TRUNC(G36*1.245,2)</f>
        <v>177.66</v>
      </c>
      <c r="I36" s="25"/>
      <c r="J36" s="25">
        <f>TRUNC(E36*H36,2)</f>
        <v>1671069.96</v>
      </c>
      <c r="M36" s="2"/>
    </row>
    <row r="37" spans="1:13" s="19" customFormat="1" ht="51" customHeight="1" x14ac:dyDescent="0.25">
      <c r="A37" s="21">
        <f t="shared" si="0"/>
        <v>26</v>
      </c>
      <c r="B37" s="20" t="s">
        <v>18</v>
      </c>
      <c r="C37" s="21" t="str">
        <f>'[2]COL. LUM. - ONE'!B112</f>
        <v xml:space="preserve"> IP 05.55.0200-1</v>
      </c>
      <c r="D37" s="22" t="s">
        <v>54</v>
      </c>
      <c r="E37" s="23">
        <v>1500</v>
      </c>
      <c r="F37" s="21" t="s">
        <v>13</v>
      </c>
      <c r="G37" s="25">
        <f>'[2]COL. LUM. - ONE'!F112</f>
        <v>142.69999999999999</v>
      </c>
      <c r="H37" s="25">
        <f>TRUNC(G37*1.245,2)</f>
        <v>177.66</v>
      </c>
      <c r="I37" s="25"/>
      <c r="J37" s="25">
        <f>TRUNC(E37*H37,2)</f>
        <v>266490</v>
      </c>
      <c r="M37" s="2"/>
    </row>
    <row r="38" spans="1:13" s="19" customFormat="1" ht="156" customHeight="1" x14ac:dyDescent="0.25">
      <c r="A38" s="21">
        <f t="shared" si="0"/>
        <v>27</v>
      </c>
      <c r="B38" s="20" t="s">
        <v>18</v>
      </c>
      <c r="C38" s="21" t="str">
        <f>'[2]LUM VS70 - LED - ONE'!B10</f>
        <v>IP 50.05.0999-1</v>
      </c>
      <c r="D38" s="22" t="s">
        <v>55</v>
      </c>
      <c r="E38" s="23">
        <v>6847</v>
      </c>
      <c r="F38" s="21" t="s">
        <v>13</v>
      </c>
      <c r="G38" s="24">
        <f>'[2]LUM VS70 - LED - ONE'!F10</f>
        <v>714.75166666666667</v>
      </c>
      <c r="H38" s="25"/>
      <c r="I38" s="25">
        <f>TRUNC(G38*1.1445,2)</f>
        <v>818.03</v>
      </c>
      <c r="J38" s="25">
        <f>TRUNC(E38*I38,2)</f>
        <v>5601051.4100000001</v>
      </c>
      <c r="M38" s="2"/>
    </row>
    <row r="39" spans="1:13" s="19" customFormat="1" ht="160.5" customHeight="1" x14ac:dyDescent="0.25">
      <c r="A39" s="21">
        <f t="shared" si="0"/>
        <v>28</v>
      </c>
      <c r="B39" s="20" t="s">
        <v>18</v>
      </c>
      <c r="C39" s="21" t="str">
        <f>'[2]LUM VS100 - LED -ONE'!B11</f>
        <v>IP 50.05.0999-2</v>
      </c>
      <c r="D39" s="22" t="s">
        <v>56</v>
      </c>
      <c r="E39" s="23">
        <v>4201</v>
      </c>
      <c r="F39" s="21" t="s">
        <v>13</v>
      </c>
      <c r="G39" s="24">
        <f>'[2]LUM VS100 - LED -ONE'!F11</f>
        <v>772.13166666666666</v>
      </c>
      <c r="H39" s="25"/>
      <c r="I39" s="25">
        <f>TRUNC(G39*1.1445,2)</f>
        <v>883.7</v>
      </c>
      <c r="J39" s="25">
        <f>TRUNC(E39*I39,2)</f>
        <v>3712423.7</v>
      </c>
      <c r="M39" s="2"/>
    </row>
    <row r="40" spans="1:13" s="19" customFormat="1" ht="159.75" customHeight="1" x14ac:dyDescent="0.25">
      <c r="A40" s="21">
        <f t="shared" si="0"/>
        <v>29</v>
      </c>
      <c r="B40" s="20" t="s">
        <v>18</v>
      </c>
      <c r="C40" s="21" t="str">
        <f>'[2]LUM VS150 - LED -ONE'!B11</f>
        <v>IP 50.05.0999-3</v>
      </c>
      <c r="D40" s="22" t="s">
        <v>57</v>
      </c>
      <c r="E40" s="23">
        <v>5049</v>
      </c>
      <c r="F40" s="21" t="s">
        <v>13</v>
      </c>
      <c r="G40" s="24">
        <f>'[2]LUM VS150 - LED -ONE'!F11</f>
        <v>873.9083333333333</v>
      </c>
      <c r="H40" s="25"/>
      <c r="I40" s="25">
        <f>TRUNC(G40*1.1445,2)</f>
        <v>1000.18</v>
      </c>
      <c r="J40" s="25">
        <f>TRUNC(E40*I40,2)</f>
        <v>5049908.82</v>
      </c>
      <c r="M40" s="2"/>
    </row>
    <row r="41" spans="1:13" s="19" customFormat="1" ht="156.75" customHeight="1" x14ac:dyDescent="0.25">
      <c r="A41" s="21">
        <f t="shared" si="0"/>
        <v>30</v>
      </c>
      <c r="B41" s="20" t="s">
        <v>18</v>
      </c>
      <c r="C41" s="21" t="str">
        <f>'[3]LUM VS250 - LED -ONE'!B10</f>
        <v>IP 49.05.0999-4</v>
      </c>
      <c r="D41" s="22" t="s">
        <v>58</v>
      </c>
      <c r="E41" s="23">
        <v>1249</v>
      </c>
      <c r="F41" s="21" t="s">
        <v>13</v>
      </c>
      <c r="G41" s="24">
        <f>'[2]LUM VS250 - LED -ONE'!F10</f>
        <v>1175.5616666666665</v>
      </c>
      <c r="H41" s="25"/>
      <c r="I41" s="25">
        <f>TRUNC(G41*1.1445,2)</f>
        <v>1345.43</v>
      </c>
      <c r="J41" s="25">
        <f>TRUNC(E41*I41,2)</f>
        <v>1680442.07</v>
      </c>
      <c r="M41" s="2"/>
    </row>
    <row r="42" spans="1:13" s="19" customFormat="1" ht="67.5" customHeight="1" x14ac:dyDescent="0.25">
      <c r="A42" s="21">
        <f t="shared" si="0"/>
        <v>31</v>
      </c>
      <c r="B42" s="20" t="s">
        <v>18</v>
      </c>
      <c r="C42" s="21" t="str">
        <f>'[2]COL. LUM. - ONE'!B10</f>
        <v>IP 50.40.0106-1</v>
      </c>
      <c r="D42" s="22" t="s">
        <v>59</v>
      </c>
      <c r="E42" s="23">
        <v>17346</v>
      </c>
      <c r="F42" s="21" t="s">
        <v>13</v>
      </c>
      <c r="G42" s="24">
        <f>'[2]COL. LUM. - ONE'!F10</f>
        <v>160.55588800000001</v>
      </c>
      <c r="H42" s="25">
        <f>TRUNC(G42*1.245,2)</f>
        <v>199.89</v>
      </c>
      <c r="I42" s="25"/>
      <c r="J42" s="25">
        <f>TRUNC(E42*H42,2)</f>
        <v>3467291.94</v>
      </c>
      <c r="M42" s="2"/>
    </row>
    <row r="43" spans="1:13" s="19" customFormat="1" ht="66" customHeight="1" x14ac:dyDescent="0.25">
      <c r="A43" s="21">
        <f t="shared" si="0"/>
        <v>32</v>
      </c>
      <c r="B43" s="20" t="s">
        <v>20</v>
      </c>
      <c r="C43" s="21" t="str">
        <f>'[2]MVM 100-150-250-400W'!B10</f>
        <v>IP 50.25.0410</v>
      </c>
      <c r="D43" s="22" t="s">
        <v>60</v>
      </c>
      <c r="E43" s="23">
        <v>60</v>
      </c>
      <c r="F43" s="21" t="s">
        <v>13</v>
      </c>
      <c r="G43" s="24">
        <f>'[2]MVM 100-150-250-400W'!F10</f>
        <v>146.44</v>
      </c>
      <c r="H43" s="25"/>
      <c r="I43" s="25">
        <f t="shared" ref="I43:I53" si="5">TRUNC(G43*1.1445,2)</f>
        <v>167.6</v>
      </c>
      <c r="J43" s="25">
        <f t="shared" ref="J43:J53" si="6">TRUNC(E43*I43,2)</f>
        <v>10056</v>
      </c>
      <c r="M43" s="2"/>
    </row>
    <row r="44" spans="1:13" s="19" customFormat="1" ht="24" customHeight="1" x14ac:dyDescent="0.25">
      <c r="A44" s="21">
        <f t="shared" si="0"/>
        <v>33</v>
      </c>
      <c r="B44" s="20" t="s">
        <v>20</v>
      </c>
      <c r="C44" s="21" t="str">
        <f>'[2]MVM 100-150-250-400W'!B17</f>
        <v>IP 50.25.0412</v>
      </c>
      <c r="D44" s="22" t="s">
        <v>61</v>
      </c>
      <c r="E44" s="23">
        <v>558</v>
      </c>
      <c r="F44" s="21" t="s">
        <v>13</v>
      </c>
      <c r="G44" s="24">
        <f>'[2]MVM 100-150-250-400W'!F17</f>
        <v>287.02</v>
      </c>
      <c r="H44" s="25"/>
      <c r="I44" s="25">
        <f t="shared" si="5"/>
        <v>328.49</v>
      </c>
      <c r="J44" s="25">
        <f t="shared" si="6"/>
        <v>183297.42</v>
      </c>
      <c r="M44" s="2"/>
    </row>
    <row r="45" spans="1:13" s="19" customFormat="1" ht="49.5" customHeight="1" x14ac:dyDescent="0.25">
      <c r="A45" s="21">
        <f t="shared" si="0"/>
        <v>34</v>
      </c>
      <c r="B45" s="20" t="s">
        <v>20</v>
      </c>
      <c r="C45" s="21" t="str">
        <f>'[2]MVM 100-150-250-400W'!B24</f>
        <v>IP 50.25.0421</v>
      </c>
      <c r="D45" s="22" t="s">
        <v>62</v>
      </c>
      <c r="E45" s="23">
        <v>123</v>
      </c>
      <c r="F45" s="21" t="s">
        <v>13</v>
      </c>
      <c r="G45" s="24">
        <f>'[2]MVM 100-150-250-400W'!F24</f>
        <v>65</v>
      </c>
      <c r="H45" s="25"/>
      <c r="I45" s="25">
        <f t="shared" si="5"/>
        <v>74.39</v>
      </c>
      <c r="J45" s="25">
        <f t="shared" si="6"/>
        <v>9149.9699999999993</v>
      </c>
      <c r="M45" s="2"/>
    </row>
    <row r="46" spans="1:13" s="19" customFormat="1" ht="57" customHeight="1" x14ac:dyDescent="0.25">
      <c r="A46" s="21">
        <f t="shared" si="0"/>
        <v>35</v>
      </c>
      <c r="B46" s="20" t="s">
        <v>20</v>
      </c>
      <c r="C46" s="21" t="str">
        <f>'[2]MVM 100-150-250-400W'!B31</f>
        <v>IP 50.25.0424</v>
      </c>
      <c r="D46" s="22" t="s">
        <v>63</v>
      </c>
      <c r="E46" s="23">
        <v>129</v>
      </c>
      <c r="F46" s="21" t="s">
        <v>13</v>
      </c>
      <c r="G46" s="24">
        <f>'[2]MVM 100-150-250-400W'!F31</f>
        <v>69</v>
      </c>
      <c r="H46" s="25"/>
      <c r="I46" s="25">
        <f t="shared" si="5"/>
        <v>78.97</v>
      </c>
      <c r="J46" s="25">
        <f t="shared" si="6"/>
        <v>10187.129999999999</v>
      </c>
      <c r="M46" s="2"/>
    </row>
    <row r="47" spans="1:13" s="19" customFormat="1" ht="22.5" customHeight="1" x14ac:dyDescent="0.25">
      <c r="A47" s="21">
        <f t="shared" si="0"/>
        <v>36</v>
      </c>
      <c r="B47" s="20" t="s">
        <v>18</v>
      </c>
      <c r="C47" s="21" t="str">
        <f>'[2]CABOS - ONE'!B10</f>
        <v>IP 15.30.0062-1</v>
      </c>
      <c r="D47" s="22" t="s">
        <v>64</v>
      </c>
      <c r="E47" s="23">
        <v>82704</v>
      </c>
      <c r="F47" s="21" t="s">
        <v>22</v>
      </c>
      <c r="G47" s="24">
        <f>'[2]CABOS - ONE'!F10</f>
        <v>2.82</v>
      </c>
      <c r="H47" s="25"/>
      <c r="I47" s="25">
        <f t="shared" si="5"/>
        <v>3.22</v>
      </c>
      <c r="J47" s="25">
        <f t="shared" si="6"/>
        <v>266306.88</v>
      </c>
      <c r="M47" s="2"/>
    </row>
    <row r="48" spans="1:13" s="19" customFormat="1" ht="42.75" customHeight="1" x14ac:dyDescent="0.25">
      <c r="A48" s="21">
        <f t="shared" si="0"/>
        <v>37</v>
      </c>
      <c r="B48" s="20" t="s">
        <v>18</v>
      </c>
      <c r="C48" s="30" t="str">
        <f>'[2]CABOS - ONE'!B39</f>
        <v>IP 15.43.0200-1</v>
      </c>
      <c r="D48" s="22" t="s">
        <v>65</v>
      </c>
      <c r="E48" s="23">
        <v>71996</v>
      </c>
      <c r="F48" s="21" t="s">
        <v>22</v>
      </c>
      <c r="G48" s="24">
        <f>'[2]CABOS - ONE'!F39</f>
        <v>2.8899999999999997</v>
      </c>
      <c r="H48" s="25"/>
      <c r="I48" s="25">
        <f t="shared" si="5"/>
        <v>3.3</v>
      </c>
      <c r="J48" s="25">
        <f t="shared" si="6"/>
        <v>237586.8</v>
      </c>
      <c r="M48" s="2"/>
    </row>
    <row r="49" spans="1:13" s="19" customFormat="1" ht="39.75" customHeight="1" x14ac:dyDescent="0.25">
      <c r="A49" s="21">
        <f t="shared" si="0"/>
        <v>38</v>
      </c>
      <c r="B49" s="20" t="s">
        <v>18</v>
      </c>
      <c r="C49" s="34" t="str">
        <f>'[2]CABOS - ONE'!B65</f>
        <v xml:space="preserve">IP 15.05.0150-1         </v>
      </c>
      <c r="D49" s="22" t="s">
        <v>66</v>
      </c>
      <c r="E49" s="23">
        <v>2181</v>
      </c>
      <c r="F49" s="21" t="s">
        <v>67</v>
      </c>
      <c r="G49" s="24">
        <f>'[2]CABOS - ONE'!F65</f>
        <v>83.468899999999991</v>
      </c>
      <c r="H49" s="25"/>
      <c r="I49" s="25">
        <f t="shared" si="5"/>
        <v>95.53</v>
      </c>
      <c r="J49" s="25">
        <f t="shared" si="6"/>
        <v>208350.93</v>
      </c>
      <c r="M49" s="2"/>
    </row>
    <row r="50" spans="1:13" s="19" customFormat="1" ht="122.25" customHeight="1" x14ac:dyDescent="0.25">
      <c r="A50" s="21">
        <f t="shared" si="0"/>
        <v>39</v>
      </c>
      <c r="B50" s="20" t="s">
        <v>20</v>
      </c>
      <c r="C50" s="30" t="str">
        <f>'[2]CONECTORES E RELÊ- ONE'!B10</f>
        <v>IP 10.30.0555</v>
      </c>
      <c r="D50" s="22" t="s">
        <v>68</v>
      </c>
      <c r="E50" s="23">
        <v>52038</v>
      </c>
      <c r="F50" s="21" t="s">
        <v>13</v>
      </c>
      <c r="G50" s="24">
        <f>'[2]CONECTORES E RELÊ- ONE'!F10</f>
        <v>14.1</v>
      </c>
      <c r="H50" s="25"/>
      <c r="I50" s="25">
        <f t="shared" si="5"/>
        <v>16.13</v>
      </c>
      <c r="J50" s="25">
        <f t="shared" si="6"/>
        <v>839372.94</v>
      </c>
      <c r="M50" s="2"/>
    </row>
    <row r="51" spans="1:13" s="19" customFormat="1" ht="60.75" customHeight="1" x14ac:dyDescent="0.25">
      <c r="A51" s="21">
        <f t="shared" si="0"/>
        <v>40</v>
      </c>
      <c r="B51" s="20" t="s">
        <v>18</v>
      </c>
      <c r="C51" s="22" t="s">
        <v>69</v>
      </c>
      <c r="D51" s="22" t="s">
        <v>70</v>
      </c>
      <c r="E51" s="23">
        <v>3741</v>
      </c>
      <c r="F51" s="21" t="s">
        <v>13</v>
      </c>
      <c r="G51" s="24">
        <v>6.72</v>
      </c>
      <c r="H51" s="35"/>
      <c r="I51" s="35">
        <f>TRUNC(G51*1.1445,2)</f>
        <v>7.69</v>
      </c>
      <c r="J51" s="35">
        <f t="shared" si="6"/>
        <v>28768.29</v>
      </c>
      <c r="M51" s="2"/>
    </row>
    <row r="52" spans="1:13" s="19" customFormat="1" ht="63" customHeight="1" x14ac:dyDescent="0.25">
      <c r="A52" s="21">
        <f t="shared" si="0"/>
        <v>41</v>
      </c>
      <c r="B52" s="20" t="s">
        <v>18</v>
      </c>
      <c r="C52" s="22" t="s">
        <v>71</v>
      </c>
      <c r="D52" s="22" t="s">
        <v>72</v>
      </c>
      <c r="E52" s="23">
        <v>3741</v>
      </c>
      <c r="F52" s="21" t="s">
        <v>13</v>
      </c>
      <c r="G52" s="24">
        <v>7.01</v>
      </c>
      <c r="H52" s="35"/>
      <c r="I52" s="35">
        <f>TRUNC(G52*1.1445,2)</f>
        <v>8.02</v>
      </c>
      <c r="J52" s="35">
        <f t="shared" si="6"/>
        <v>30002.82</v>
      </c>
      <c r="M52" s="2"/>
    </row>
    <row r="53" spans="1:13" s="19" customFormat="1" ht="88.5" customHeight="1" thickBot="1" x14ac:dyDescent="0.3">
      <c r="A53" s="46">
        <f t="shared" si="0"/>
        <v>42</v>
      </c>
      <c r="B53" s="45" t="s">
        <v>20</v>
      </c>
      <c r="C53" s="36" t="str">
        <f>'[2]CONECTORES E RELÊ- ONE'!B24</f>
        <v>IP 45.05.0275</v>
      </c>
      <c r="D53" s="37" t="s">
        <v>73</v>
      </c>
      <c r="E53" s="38">
        <v>17346</v>
      </c>
      <c r="F53" s="36" t="s">
        <v>13</v>
      </c>
      <c r="G53" s="39">
        <f>'[2]CONECTORES E RELÊ- ONE'!F24</f>
        <v>28.18</v>
      </c>
      <c r="H53" s="35"/>
      <c r="I53" s="35">
        <f t="shared" si="5"/>
        <v>32.25</v>
      </c>
      <c r="J53" s="35">
        <f t="shared" si="6"/>
        <v>559408.5</v>
      </c>
      <c r="M53" s="2"/>
    </row>
    <row r="54" spans="1:13" ht="31.5" customHeight="1" thickBot="1" x14ac:dyDescent="0.25">
      <c r="B54" s="69" t="s">
        <v>74</v>
      </c>
      <c r="C54" s="70"/>
      <c r="D54" s="70"/>
      <c r="E54" s="70"/>
      <c r="F54" s="70"/>
      <c r="G54" s="70"/>
      <c r="H54" s="70"/>
      <c r="I54" s="70"/>
      <c r="J54" s="40">
        <f>SUM(J12:J53)</f>
        <v>33963651.600000001</v>
      </c>
    </row>
  </sheetData>
  <mergeCells count="13">
    <mergeCell ref="B54:I54"/>
    <mergeCell ref="A7:F9"/>
    <mergeCell ref="A10:J10"/>
    <mergeCell ref="D6:J6"/>
    <mergeCell ref="A2:B6"/>
    <mergeCell ref="A1:J1"/>
    <mergeCell ref="H7:J9"/>
    <mergeCell ref="B11:C11"/>
    <mergeCell ref="C2:C4"/>
    <mergeCell ref="D2:J2"/>
    <mergeCell ref="D3:J3"/>
    <mergeCell ref="D4:J4"/>
    <mergeCell ref="D5:J5"/>
  </mergeCells>
  <printOptions horizontalCentered="1"/>
  <pageMargins left="0.39370078740157483" right="0.23622047244094491" top="0.23622047244094491" bottom="0.39370078740157483" header="0.15748031496062992" footer="0.15748031496062992"/>
  <pageSetup paperSize="9" scale="45" firstPageNumber="0" fitToHeight="0" orientation="landscape" blackAndWhite="1" r:id="rId1"/>
  <headerFooter alignWithMargins="0">
    <oddFooter>&amp;RPágina &amp;P de &amp;N</oddFooter>
  </headerFooter>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428625</xdr:colOff>
                <xdr:row>1</xdr:row>
                <xdr:rowOff>161925</xdr:rowOff>
              </from>
              <to>
                <xdr:col>1</xdr:col>
                <xdr:colOff>762000</xdr:colOff>
                <xdr:row>5</xdr:row>
                <xdr:rowOff>238125</xdr:rowOff>
              </to>
            </anchor>
          </objectPr>
        </oleObject>
      </mc:Choice>
      <mc:Fallback>
        <oleObject progId="Word.Picture.8"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9D62-E03D-4741-AABB-531961EFC55D}">
  <dimension ref="A1:M54"/>
  <sheetViews>
    <sheetView tabSelected="1" view="pageBreakPreview" topLeftCell="A41" zoomScale="60" zoomScaleNormal="75" workbookViewId="0">
      <selection activeCell="D41" sqref="D41"/>
    </sheetView>
  </sheetViews>
  <sheetFormatPr defaultRowHeight="15.75" x14ac:dyDescent="0.2"/>
  <cols>
    <col min="1" max="1" width="9.140625" style="1"/>
    <col min="2" max="2" width="21" style="41" customWidth="1"/>
    <col min="3" max="3" width="23.5703125" style="42" customWidth="1"/>
    <col min="4" max="4" width="121.28515625" style="43" customWidth="1"/>
    <col min="5" max="6" width="17.5703125" style="1" customWidth="1"/>
    <col min="7" max="7" width="21.85546875" style="44" customWidth="1"/>
    <col min="8" max="8" width="18.7109375" style="1" customWidth="1"/>
    <col min="9" max="9" width="23.140625" style="1" customWidth="1"/>
    <col min="10" max="10" width="22.28515625" style="1" customWidth="1"/>
    <col min="11" max="11" width="22.42578125" style="1" customWidth="1"/>
    <col min="12" max="12" width="9.140625" style="1"/>
    <col min="13" max="13" width="9.140625" style="2"/>
    <col min="14" max="16384" width="9.140625" style="1"/>
  </cols>
  <sheetData>
    <row r="1" spans="1:13" ht="15.75" customHeight="1" thickBot="1" x14ac:dyDescent="0.25">
      <c r="A1" s="57"/>
      <c r="B1" s="57"/>
      <c r="C1" s="57"/>
      <c r="D1" s="57"/>
      <c r="E1" s="57"/>
      <c r="F1" s="57"/>
      <c r="G1" s="57"/>
      <c r="H1" s="57"/>
      <c r="I1" s="57"/>
      <c r="J1" s="58"/>
    </row>
    <row r="2" spans="1:13" s="3" customFormat="1" ht="15.75" customHeight="1" thickBot="1" x14ac:dyDescent="0.25">
      <c r="A2" s="75"/>
      <c r="B2" s="76"/>
      <c r="C2" s="67" t="s">
        <v>0</v>
      </c>
      <c r="D2" s="68" t="s">
        <v>1</v>
      </c>
      <c r="E2" s="68"/>
      <c r="F2" s="68"/>
      <c r="G2" s="68"/>
      <c r="H2" s="68"/>
      <c r="I2" s="68"/>
      <c r="J2" s="68"/>
    </row>
    <row r="3" spans="1:13" s="3" customFormat="1" ht="18.75" customHeight="1" thickBot="1" x14ac:dyDescent="0.25">
      <c r="A3" s="75"/>
      <c r="B3" s="76"/>
      <c r="C3" s="67"/>
      <c r="D3" s="68" t="s">
        <v>2</v>
      </c>
      <c r="E3" s="68"/>
      <c r="F3" s="68"/>
      <c r="G3" s="68"/>
      <c r="H3" s="68"/>
      <c r="I3" s="68"/>
      <c r="J3" s="68"/>
    </row>
    <row r="4" spans="1:13" s="3" customFormat="1" ht="15.75" customHeight="1" thickBot="1" x14ac:dyDescent="0.25">
      <c r="A4" s="75"/>
      <c r="B4" s="76"/>
      <c r="C4" s="67"/>
      <c r="D4" s="68" t="s">
        <v>3</v>
      </c>
      <c r="E4" s="68"/>
      <c r="F4" s="68"/>
      <c r="G4" s="68"/>
      <c r="H4" s="68"/>
      <c r="I4" s="68"/>
      <c r="J4" s="68"/>
    </row>
    <row r="5" spans="1:13" s="3" customFormat="1" ht="21" customHeight="1" thickBot="1" x14ac:dyDescent="0.25">
      <c r="A5" s="75"/>
      <c r="B5" s="76"/>
      <c r="C5" s="4" t="s">
        <v>4</v>
      </c>
      <c r="D5" s="68" t="s">
        <v>5</v>
      </c>
      <c r="E5" s="68"/>
      <c r="F5" s="68"/>
      <c r="G5" s="68"/>
      <c r="H5" s="68"/>
      <c r="I5" s="68"/>
      <c r="J5" s="68"/>
    </row>
    <row r="6" spans="1:13" s="3" customFormat="1" ht="33" customHeight="1" thickBot="1" x14ac:dyDescent="0.25">
      <c r="A6" s="75"/>
      <c r="B6" s="76"/>
      <c r="C6" s="49" t="s">
        <v>6</v>
      </c>
      <c r="D6" s="68" t="s">
        <v>7</v>
      </c>
      <c r="E6" s="68"/>
      <c r="F6" s="68"/>
      <c r="G6" s="68"/>
      <c r="H6" s="68"/>
      <c r="I6" s="68"/>
      <c r="J6" s="68"/>
    </row>
    <row r="7" spans="1:13" s="6" customFormat="1" ht="18.75" customHeight="1" thickBot="1" x14ac:dyDescent="0.25">
      <c r="A7" s="71"/>
      <c r="B7" s="71"/>
      <c r="C7" s="71"/>
      <c r="D7" s="71"/>
      <c r="E7" s="71"/>
      <c r="F7" s="71"/>
      <c r="G7" s="47" t="s">
        <v>8</v>
      </c>
      <c r="H7" s="59"/>
      <c r="I7" s="60"/>
      <c r="J7" s="61"/>
    </row>
    <row r="8" spans="1:13" s="8" customFormat="1" ht="15" customHeight="1" thickBot="1" x14ac:dyDescent="0.25">
      <c r="A8" s="71"/>
      <c r="B8" s="71"/>
      <c r="C8" s="71"/>
      <c r="D8" s="71"/>
      <c r="E8" s="71"/>
      <c r="F8" s="71"/>
      <c r="G8" s="48" t="s">
        <v>9</v>
      </c>
      <c r="H8" s="62"/>
      <c r="I8" s="63"/>
      <c r="J8" s="64"/>
      <c r="K8" s="7"/>
      <c r="L8" s="7"/>
    </row>
    <row r="9" spans="1:13" s="8" customFormat="1" ht="15.75" customHeight="1" thickBot="1" x14ac:dyDescent="0.25">
      <c r="A9" s="71"/>
      <c r="B9" s="71"/>
      <c r="C9" s="71"/>
      <c r="D9" s="71"/>
      <c r="E9" s="71"/>
      <c r="F9" s="71"/>
      <c r="G9" s="9"/>
      <c r="H9" s="63"/>
      <c r="I9" s="63"/>
      <c r="J9" s="64"/>
      <c r="K9" s="7"/>
      <c r="L9" s="7"/>
    </row>
    <row r="10" spans="1:13" s="10" customFormat="1" ht="18.75" customHeight="1" thickBot="1" x14ac:dyDescent="0.25">
      <c r="A10" s="72" t="s">
        <v>78</v>
      </c>
      <c r="B10" s="73"/>
      <c r="C10" s="73"/>
      <c r="D10" s="73"/>
      <c r="E10" s="73"/>
      <c r="F10" s="73"/>
      <c r="G10" s="73"/>
      <c r="H10" s="73"/>
      <c r="I10" s="73"/>
      <c r="J10" s="74"/>
      <c r="M10" s="11"/>
    </row>
    <row r="11" spans="1:13" s="16" customFormat="1" ht="66.75" customHeight="1" thickBot="1" x14ac:dyDescent="0.3">
      <c r="A11" s="12" t="s">
        <v>75</v>
      </c>
      <c r="B11" s="65" t="s">
        <v>10</v>
      </c>
      <c r="C11" s="66"/>
      <c r="D11" s="12" t="s">
        <v>11</v>
      </c>
      <c r="E11" s="13" t="s">
        <v>12</v>
      </c>
      <c r="F11" s="13" t="s">
        <v>13</v>
      </c>
      <c r="G11" s="14" t="s">
        <v>14</v>
      </c>
      <c r="H11" s="13" t="s">
        <v>79</v>
      </c>
      <c r="I11" s="13" t="s">
        <v>80</v>
      </c>
      <c r="J11" s="13" t="s">
        <v>17</v>
      </c>
      <c r="K11" s="15"/>
      <c r="M11" s="17"/>
    </row>
    <row r="12" spans="1:13" ht="21" customHeight="1" x14ac:dyDescent="0.2">
      <c r="A12" s="18">
        <v>1</v>
      </c>
      <c r="B12" s="50" t="s">
        <v>18</v>
      </c>
      <c r="C12" s="51" t="str">
        <f>'[2]ADM - PLAQUETA - ONE'!B10</f>
        <v>01-090-070-6</v>
      </c>
      <c r="D12" s="52" t="s">
        <v>76</v>
      </c>
      <c r="E12" s="53">
        <v>100</v>
      </c>
      <c r="F12" s="54" t="s">
        <v>26</v>
      </c>
      <c r="G12" s="55">
        <v>6302.43</v>
      </c>
      <c r="H12" s="56">
        <f>TRUNC(G12*1.2,2)</f>
        <v>7562.91</v>
      </c>
      <c r="I12" s="56"/>
      <c r="J12" s="56">
        <f>TRUNC(E12*H12,2)</f>
        <v>756291</v>
      </c>
      <c r="K12" s="15">
        <v>34186686.210000001</v>
      </c>
      <c r="L12" s="19"/>
    </row>
    <row r="13" spans="1:13" s="26" customFormat="1" ht="102" customHeight="1" x14ac:dyDescent="0.2">
      <c r="A13" s="21">
        <f>1+A12</f>
        <v>2</v>
      </c>
      <c r="B13" s="20" t="s">
        <v>18</v>
      </c>
      <c r="C13" s="21" t="str">
        <f>'[2]ADM - PLAQUETA - ONE'!B31</f>
        <v>01.999.004-0</v>
      </c>
      <c r="D13" s="22" t="s">
        <v>19</v>
      </c>
      <c r="E13" s="23">
        <v>17353</v>
      </c>
      <c r="F13" s="21" t="s">
        <v>13</v>
      </c>
      <c r="G13" s="24">
        <f>'[2]ADM - PLAQUETA - ONE'!F31</f>
        <v>10.299999999999999</v>
      </c>
      <c r="H13" s="25"/>
      <c r="I13" s="25">
        <f>TRUNC(G13*1.13,2)</f>
        <v>11.63</v>
      </c>
      <c r="J13" s="25">
        <f>TRUNC(E13*I13,2)</f>
        <v>201815.39</v>
      </c>
      <c r="L13" s="27"/>
      <c r="M13" s="27"/>
    </row>
    <row r="14" spans="1:13" s="26" customFormat="1" ht="27" customHeight="1" x14ac:dyDescent="0.2">
      <c r="A14" s="21">
        <f t="shared" ref="A14:A53" si="0">1+A13</f>
        <v>3</v>
      </c>
      <c r="B14" s="20" t="s">
        <v>20</v>
      </c>
      <c r="C14" s="28" t="str">
        <f>'[2]POSTE - PREPARAÇÃO - ONE'!B10</f>
        <v>SE 05.05.0100</v>
      </c>
      <c r="D14" s="22" t="s">
        <v>21</v>
      </c>
      <c r="E14" s="23">
        <v>2846</v>
      </c>
      <c r="F14" s="21" t="s">
        <v>22</v>
      </c>
      <c r="G14" s="24">
        <f>'[2]POSTE - PREPARAÇÃO - ONE'!F10</f>
        <v>26.84</v>
      </c>
      <c r="H14" s="25">
        <f>TRUNC(G14*1.2,2)</f>
        <v>32.200000000000003</v>
      </c>
      <c r="I14" s="25"/>
      <c r="J14" s="25">
        <f>TRUNC(E14*H14,2)</f>
        <v>91641.2</v>
      </c>
      <c r="L14" s="27"/>
      <c r="M14" s="27"/>
    </row>
    <row r="15" spans="1:13" s="26" customFormat="1" ht="43.5" customHeight="1" x14ac:dyDescent="0.2">
      <c r="A15" s="21">
        <f t="shared" si="0"/>
        <v>4</v>
      </c>
      <c r="B15" s="20" t="s">
        <v>20</v>
      </c>
      <c r="C15" s="21" t="str">
        <f>'[2]POSTE - PREPARAÇÃO - ONE'!B21</f>
        <v>SE 20.05.0200</v>
      </c>
      <c r="D15" s="22" t="s">
        <v>23</v>
      </c>
      <c r="E15" s="21">
        <v>512.28</v>
      </c>
      <c r="F15" s="21" t="s">
        <v>24</v>
      </c>
      <c r="G15" s="24">
        <f>'[2]POSTE - PREPARAÇÃO - ONE'!F21</f>
        <v>8.59</v>
      </c>
      <c r="H15" s="25">
        <f>TRUNC(G15*1.2,2)</f>
        <v>10.3</v>
      </c>
      <c r="I15" s="25"/>
      <c r="J15" s="25">
        <f>TRUNC(E15*H15,2)</f>
        <v>5276.48</v>
      </c>
      <c r="L15" s="27"/>
      <c r="M15" s="27"/>
    </row>
    <row r="16" spans="1:13" s="19" customFormat="1" ht="76.5" customHeight="1" x14ac:dyDescent="0.25">
      <c r="A16" s="21">
        <f t="shared" si="0"/>
        <v>5</v>
      </c>
      <c r="B16" s="20" t="s">
        <v>20</v>
      </c>
      <c r="C16" s="21" t="str">
        <f>'[2]CANTEIRO - ONE'!B10</f>
        <v>AD 20.25.0210</v>
      </c>
      <c r="D16" s="22" t="s">
        <v>25</v>
      </c>
      <c r="E16" s="23">
        <v>240</v>
      </c>
      <c r="F16" s="21" t="s">
        <v>26</v>
      </c>
      <c r="G16" s="24">
        <f>'[2]CANTEIRO - ONE'!F10</f>
        <v>576</v>
      </c>
      <c r="H16" s="25"/>
      <c r="I16" s="25">
        <f>TRUNC(G16*1.13,2)</f>
        <v>650.88</v>
      </c>
      <c r="J16" s="25">
        <f>TRUNC(E16*I16,2)</f>
        <v>156211.20000000001</v>
      </c>
      <c r="K16" s="29"/>
      <c r="M16" s="2"/>
    </row>
    <row r="17" spans="1:13" s="2" customFormat="1" ht="92.25" customHeight="1" x14ac:dyDescent="0.25">
      <c r="A17" s="21">
        <f t="shared" si="0"/>
        <v>6</v>
      </c>
      <c r="B17" s="20" t="s">
        <v>20</v>
      </c>
      <c r="C17" s="21" t="str">
        <f>'[2]CANTEIRO - ONE'!B18</f>
        <v>AD 25.05.0250</v>
      </c>
      <c r="D17" s="22" t="s">
        <v>27</v>
      </c>
      <c r="E17" s="23">
        <v>480</v>
      </c>
      <c r="F17" s="21" t="s">
        <v>28</v>
      </c>
      <c r="G17" s="24">
        <f>'[2]CANTEIRO - ONE'!F18</f>
        <v>48</v>
      </c>
      <c r="H17" s="25"/>
      <c r="I17" s="25">
        <f>TRUNC(G17*1.13,2)</f>
        <v>54.24</v>
      </c>
      <c r="J17" s="25">
        <f>TRUNC(E17*I17,2)</f>
        <v>26035.200000000001</v>
      </c>
    </row>
    <row r="18" spans="1:13" s="2" customFormat="1" ht="86.25" customHeight="1" x14ac:dyDescent="0.25">
      <c r="A18" s="21">
        <f t="shared" si="0"/>
        <v>7</v>
      </c>
      <c r="B18" s="20" t="s">
        <v>20</v>
      </c>
      <c r="C18" s="30" t="str">
        <f>'[2]TRANSPORTE - ONE'!B10</f>
        <v>TC 05.05.0100</v>
      </c>
      <c r="D18" s="22" t="s">
        <v>29</v>
      </c>
      <c r="E18" s="23">
        <v>6630.72</v>
      </c>
      <c r="F18" s="21" t="s">
        <v>30</v>
      </c>
      <c r="G18" s="24">
        <f>'[2]TRANSPORTE - ONE'!F10</f>
        <v>0.87</v>
      </c>
      <c r="H18" s="25"/>
      <c r="I18" s="25">
        <f>TRUNC(G18*1.13,2)</f>
        <v>0.98</v>
      </c>
      <c r="J18" s="25">
        <f>TRUNC(E18*I18,2)</f>
        <v>6498.1</v>
      </c>
    </row>
    <row r="19" spans="1:13" s="2" customFormat="1" ht="52.5" customHeight="1" x14ac:dyDescent="0.25">
      <c r="A19" s="21">
        <f t="shared" si="0"/>
        <v>8</v>
      </c>
      <c r="B19" s="20" t="s">
        <v>31</v>
      </c>
      <c r="C19" s="30" t="str">
        <f>'[2]TRANSPORTE - ONE'!B26</f>
        <v>04.007.0050-0</v>
      </c>
      <c r="D19" s="22" t="s">
        <v>32</v>
      </c>
      <c r="E19" s="21">
        <v>165.77</v>
      </c>
      <c r="F19" s="21" t="s">
        <v>33</v>
      </c>
      <c r="G19" s="24">
        <f>'[2]TRANSPORTE - ONE'!F26</f>
        <v>66.19</v>
      </c>
      <c r="H19" s="25">
        <f t="shared" ref="H19:H24" si="1">TRUNC(G19*1.2,2)</f>
        <v>79.42</v>
      </c>
      <c r="I19" s="25" t="s">
        <v>81</v>
      </c>
      <c r="J19" s="25">
        <f t="shared" ref="J19:J24" si="2">TRUNC(E19*H19,2)</f>
        <v>13165.45</v>
      </c>
    </row>
    <row r="20" spans="1:13" s="2" customFormat="1" ht="37.5" customHeight="1" x14ac:dyDescent="0.25">
      <c r="A20" s="21">
        <f t="shared" si="0"/>
        <v>9</v>
      </c>
      <c r="B20" s="20" t="s">
        <v>20</v>
      </c>
      <c r="C20" s="30" t="s">
        <v>34</v>
      </c>
      <c r="D20" s="22" t="s">
        <v>35</v>
      </c>
      <c r="E20" s="23">
        <v>7838.91</v>
      </c>
      <c r="F20" s="21" t="s">
        <v>36</v>
      </c>
      <c r="G20" s="24">
        <f>'[2]TRANSPORTE - ONE'!F41</f>
        <v>21.48</v>
      </c>
      <c r="H20" s="25">
        <f t="shared" si="1"/>
        <v>25.77</v>
      </c>
      <c r="I20" s="25"/>
      <c r="J20" s="25">
        <f t="shared" si="2"/>
        <v>202008.71</v>
      </c>
    </row>
    <row r="21" spans="1:13" s="2" customFormat="1" ht="126" customHeight="1" x14ac:dyDescent="0.25">
      <c r="A21" s="21">
        <f t="shared" si="0"/>
        <v>10</v>
      </c>
      <c r="B21" s="20" t="s">
        <v>20</v>
      </c>
      <c r="C21" s="21" t="str">
        <f>'[2]TRANSPORTE - ONE'!B51</f>
        <v>EQ 05.05.0370</v>
      </c>
      <c r="D21" s="22" t="s">
        <v>37</v>
      </c>
      <c r="E21" s="23">
        <v>48</v>
      </c>
      <c r="F21" s="21" t="s">
        <v>28</v>
      </c>
      <c r="G21" s="24">
        <f>'[2]TRANSPORTE - ONE'!F51</f>
        <v>7845.97</v>
      </c>
      <c r="H21" s="25">
        <f t="shared" si="1"/>
        <v>9415.16</v>
      </c>
      <c r="I21" s="25"/>
      <c r="J21" s="25">
        <f t="shared" si="2"/>
        <v>451927.68</v>
      </c>
    </row>
    <row r="22" spans="1:13" s="2" customFormat="1" ht="37.5" customHeight="1" x14ac:dyDescent="0.25">
      <c r="A22" s="21">
        <f t="shared" si="0"/>
        <v>11</v>
      </c>
      <c r="B22" s="21" t="s">
        <v>18</v>
      </c>
      <c r="C22" s="20" t="str">
        <f>'[2]POSTES DUPLO T - ONE'!B10</f>
        <v>IP 05.05.83397</v>
      </c>
      <c r="D22" s="22" t="s">
        <v>38</v>
      </c>
      <c r="E22" s="31">
        <v>103</v>
      </c>
      <c r="F22" s="21" t="s">
        <v>13</v>
      </c>
      <c r="G22" s="24">
        <f>'[2]POSTES DUPLO T - ONE'!F10</f>
        <v>788.64400000000001</v>
      </c>
      <c r="H22" s="25">
        <f t="shared" si="1"/>
        <v>946.37</v>
      </c>
      <c r="I22" s="25"/>
      <c r="J22" s="25">
        <f t="shared" si="2"/>
        <v>97476.11</v>
      </c>
    </row>
    <row r="23" spans="1:13" s="19" customFormat="1" ht="39.75" customHeight="1" x14ac:dyDescent="0.25">
      <c r="A23" s="21">
        <f t="shared" si="0"/>
        <v>12</v>
      </c>
      <c r="B23" s="21" t="s">
        <v>18</v>
      </c>
      <c r="C23" s="28" t="str">
        <f>'[2]POSTE DE FIBRA - ONE'!B10</f>
        <v>IP 05.05.83397</v>
      </c>
      <c r="D23" s="22" t="s">
        <v>39</v>
      </c>
      <c r="E23" s="23">
        <v>1320</v>
      </c>
      <c r="F23" s="21" t="s">
        <v>13</v>
      </c>
      <c r="G23" s="24">
        <f>'[2]POSTE DE FIBRA - ONE'!F10</f>
        <v>1859.8040000000001</v>
      </c>
      <c r="H23" s="25">
        <f t="shared" si="1"/>
        <v>2231.7600000000002</v>
      </c>
      <c r="I23" s="25"/>
      <c r="J23" s="25">
        <f t="shared" si="2"/>
        <v>2945923.2</v>
      </c>
      <c r="M23" s="2"/>
    </row>
    <row r="24" spans="1:13" s="19" customFormat="1" ht="37.5" customHeight="1" x14ac:dyDescent="0.25">
      <c r="A24" s="21">
        <f t="shared" si="0"/>
        <v>13</v>
      </c>
      <c r="B24" s="20" t="s">
        <v>20</v>
      </c>
      <c r="C24" s="32" t="str">
        <f>'[2]ELETROFERRAGENS - ONE'!B10</f>
        <v>IP 10.05.0050</v>
      </c>
      <c r="D24" s="33" t="s">
        <v>40</v>
      </c>
      <c r="E24" s="23">
        <v>1423</v>
      </c>
      <c r="F24" s="21" t="s">
        <v>13</v>
      </c>
      <c r="G24" s="24">
        <f>'[2]ELETROFERRAGENS - ONE'!F10</f>
        <v>12.22</v>
      </c>
      <c r="H24" s="25">
        <f t="shared" si="1"/>
        <v>14.66</v>
      </c>
      <c r="I24" s="25"/>
      <c r="J24" s="25">
        <f t="shared" si="2"/>
        <v>20861.18</v>
      </c>
      <c r="M24" s="2"/>
    </row>
    <row r="25" spans="1:13" s="19" customFormat="1" ht="31.5" customHeight="1" x14ac:dyDescent="0.25">
      <c r="A25" s="21">
        <f t="shared" si="0"/>
        <v>14</v>
      </c>
      <c r="B25" s="20" t="s">
        <v>20</v>
      </c>
      <c r="C25" s="32" t="str">
        <f>'[2]ELETROFERRAGENS - ONE'!B19</f>
        <v>IP 15.15.0050</v>
      </c>
      <c r="D25" s="33" t="s">
        <v>41</v>
      </c>
      <c r="E25" s="23">
        <v>1423</v>
      </c>
      <c r="F25" s="21" t="s">
        <v>13</v>
      </c>
      <c r="G25" s="24">
        <f>'[2]ELETROFERRAGENS - ONE'!F19</f>
        <v>3.34</v>
      </c>
      <c r="H25" s="25"/>
      <c r="I25" s="25">
        <f t="shared" ref="I25:I34" si="3">TRUNC(G25*1.13,2)</f>
        <v>3.77</v>
      </c>
      <c r="J25" s="25">
        <f t="shared" ref="J25:J34" si="4">TRUNC(E25*I25,2)</f>
        <v>5364.71</v>
      </c>
      <c r="M25" s="2"/>
    </row>
    <row r="26" spans="1:13" s="19" customFormat="1" ht="33.75" customHeight="1" x14ac:dyDescent="0.25">
      <c r="A26" s="21">
        <f t="shared" si="0"/>
        <v>15</v>
      </c>
      <c r="B26" s="20" t="s">
        <v>18</v>
      </c>
      <c r="C26" s="21" t="str">
        <f>'[2]ELETROFERRAGENS - ONE'!B27</f>
        <v>10.25.0150-1</v>
      </c>
      <c r="D26" s="22" t="s">
        <v>42</v>
      </c>
      <c r="E26" s="23">
        <v>2846</v>
      </c>
      <c r="F26" s="21" t="s">
        <v>13</v>
      </c>
      <c r="G26" s="24">
        <f>'[2]ELETROFERRAGENS - ONE'!F27</f>
        <v>3.71</v>
      </c>
      <c r="H26" s="25"/>
      <c r="I26" s="25">
        <f t="shared" si="3"/>
        <v>4.1900000000000004</v>
      </c>
      <c r="J26" s="25">
        <f t="shared" si="4"/>
        <v>11924.74</v>
      </c>
      <c r="M26" s="2"/>
    </row>
    <row r="27" spans="1:13" s="19" customFormat="1" ht="36.75" customHeight="1" x14ac:dyDescent="0.25">
      <c r="A27" s="21">
        <f t="shared" si="0"/>
        <v>16</v>
      </c>
      <c r="B27" s="20" t="s">
        <v>43</v>
      </c>
      <c r="C27" s="34">
        <f>'[2]ELETROFERRAGENS - ONE'!B60</f>
        <v>441</v>
      </c>
      <c r="D27" s="22" t="s">
        <v>44</v>
      </c>
      <c r="E27" s="23">
        <v>24838</v>
      </c>
      <c r="F27" s="21" t="s">
        <v>13</v>
      </c>
      <c r="G27" s="24" t="str">
        <f>'[2]ELETROFERRAGENS - ONE'!F60</f>
        <v>6,07</v>
      </c>
      <c r="H27" s="25"/>
      <c r="I27" s="25">
        <f t="shared" si="3"/>
        <v>6.85</v>
      </c>
      <c r="J27" s="25">
        <f t="shared" si="4"/>
        <v>170140.3</v>
      </c>
      <c r="M27" s="2"/>
    </row>
    <row r="28" spans="1:13" s="19" customFormat="1" ht="39" customHeight="1" x14ac:dyDescent="0.25">
      <c r="A28" s="21">
        <f t="shared" si="0"/>
        <v>17</v>
      </c>
      <c r="B28" s="20" t="s">
        <v>43</v>
      </c>
      <c r="C28" s="34">
        <f>'[2]ELETROFERRAGENS - ONE'!B67</f>
        <v>431</v>
      </c>
      <c r="D28" s="22" t="s">
        <v>45</v>
      </c>
      <c r="E28" s="23">
        <v>24838</v>
      </c>
      <c r="F28" s="21" t="s">
        <v>13</v>
      </c>
      <c r="G28" s="24" t="str">
        <f>'[2]ELETROFERRAGENS - ONE'!F67</f>
        <v>7,33</v>
      </c>
      <c r="H28" s="25"/>
      <c r="I28" s="25">
        <f t="shared" si="3"/>
        <v>8.2799999999999994</v>
      </c>
      <c r="J28" s="25">
        <f t="shared" si="4"/>
        <v>205658.64</v>
      </c>
      <c r="M28" s="2"/>
    </row>
    <row r="29" spans="1:13" s="19" customFormat="1" ht="40.5" customHeight="1" x14ac:dyDescent="0.25">
      <c r="A29" s="21">
        <f t="shared" si="0"/>
        <v>18</v>
      </c>
      <c r="B29" s="20" t="s">
        <v>43</v>
      </c>
      <c r="C29" s="34">
        <f>'[2]ELETROFERRAGENS - ONE'!B74</f>
        <v>432</v>
      </c>
      <c r="D29" s="22" t="s">
        <v>46</v>
      </c>
      <c r="E29" s="23">
        <v>24838</v>
      </c>
      <c r="F29" s="21" t="s">
        <v>13</v>
      </c>
      <c r="G29" s="24" t="str">
        <f>'[2]ELETROFERRAGENS - ONE'!F74</f>
        <v>8,08</v>
      </c>
      <c r="H29" s="25"/>
      <c r="I29" s="25">
        <f t="shared" si="3"/>
        <v>9.1300000000000008</v>
      </c>
      <c r="J29" s="25">
        <f t="shared" si="4"/>
        <v>226770.94</v>
      </c>
      <c r="M29" s="2"/>
    </row>
    <row r="30" spans="1:13" s="19" customFormat="1" ht="22.5" customHeight="1" x14ac:dyDescent="0.25">
      <c r="A30" s="21">
        <f t="shared" si="0"/>
        <v>19</v>
      </c>
      <c r="B30" s="20" t="s">
        <v>43</v>
      </c>
      <c r="C30" s="34">
        <f>'[2]ELETROFERRAGENS - ONE'!B82</f>
        <v>4337</v>
      </c>
      <c r="D30" s="22" t="s">
        <v>47</v>
      </c>
      <c r="E30" s="23">
        <v>24838</v>
      </c>
      <c r="F30" s="21" t="s">
        <v>13</v>
      </c>
      <c r="G30" s="24" t="str">
        <f>'[2]ELETROFERRAGENS - ONE'!F82</f>
        <v>1,77</v>
      </c>
      <c r="H30" s="25"/>
      <c r="I30" s="25">
        <f t="shared" si="3"/>
        <v>2</v>
      </c>
      <c r="J30" s="25">
        <f t="shared" si="4"/>
        <v>49676</v>
      </c>
      <c r="M30" s="2"/>
    </row>
    <row r="31" spans="1:13" ht="41.25" customHeight="1" x14ac:dyDescent="0.2">
      <c r="A31" s="21">
        <f t="shared" si="0"/>
        <v>20</v>
      </c>
      <c r="B31" s="20" t="s">
        <v>43</v>
      </c>
      <c r="C31" s="34">
        <v>379</v>
      </c>
      <c r="D31" s="22" t="s">
        <v>48</v>
      </c>
      <c r="E31" s="23">
        <v>49676</v>
      </c>
      <c r="F31" s="21" t="s">
        <v>13</v>
      </c>
      <c r="G31" s="25" t="str">
        <f>'[2]ELETROFERRAGENS - ONE'!F90</f>
        <v>0,73</v>
      </c>
      <c r="H31" s="25"/>
      <c r="I31" s="25">
        <f t="shared" si="3"/>
        <v>0.82</v>
      </c>
      <c r="J31" s="25">
        <f t="shared" si="4"/>
        <v>40734.32</v>
      </c>
    </row>
    <row r="32" spans="1:13" s="19" customFormat="1" ht="67.5" customHeight="1" x14ac:dyDescent="0.25">
      <c r="A32" s="21">
        <f t="shared" si="0"/>
        <v>21</v>
      </c>
      <c r="B32" s="20" t="s">
        <v>18</v>
      </c>
      <c r="C32" s="21" t="str">
        <f>'[2]BRAÇO - ONE'!B10</f>
        <v>IP 05.50.0057-1</v>
      </c>
      <c r="D32" s="22" t="s">
        <v>49</v>
      </c>
      <c r="E32" s="23">
        <v>6385</v>
      </c>
      <c r="F32" s="21" t="s">
        <v>13</v>
      </c>
      <c r="G32" s="25">
        <f>'[2]BRAÇO - ONE'!F10</f>
        <v>95.32</v>
      </c>
      <c r="H32" s="25"/>
      <c r="I32" s="25">
        <f t="shared" si="3"/>
        <v>107.71</v>
      </c>
      <c r="J32" s="25">
        <f t="shared" si="4"/>
        <v>687728.35</v>
      </c>
      <c r="M32" s="2"/>
    </row>
    <row r="33" spans="1:13" s="19" customFormat="1" ht="69.75" customHeight="1" x14ac:dyDescent="0.25">
      <c r="A33" s="21">
        <f t="shared" si="0"/>
        <v>22</v>
      </c>
      <c r="B33" s="20" t="s">
        <v>20</v>
      </c>
      <c r="C33" s="21" t="str">
        <f>'[2]BRAÇO - ONE'!B31</f>
        <v>IP 05.50.0556</v>
      </c>
      <c r="D33" s="22" t="s">
        <v>50</v>
      </c>
      <c r="E33" s="23">
        <v>9406</v>
      </c>
      <c r="F33" s="21" t="s">
        <v>13</v>
      </c>
      <c r="G33" s="25">
        <f>'[2]BRAÇO - ONE'!F31</f>
        <v>232.71</v>
      </c>
      <c r="H33" s="25"/>
      <c r="I33" s="25">
        <f t="shared" si="3"/>
        <v>262.95999999999998</v>
      </c>
      <c r="J33" s="25">
        <f t="shared" si="4"/>
        <v>2473401.7599999998</v>
      </c>
      <c r="M33" s="2"/>
    </row>
    <row r="34" spans="1:13" s="19" customFormat="1" ht="69" customHeight="1" x14ac:dyDescent="0.25">
      <c r="A34" s="21">
        <f t="shared" si="0"/>
        <v>23</v>
      </c>
      <c r="B34" s="20" t="s">
        <v>20</v>
      </c>
      <c r="C34" s="21" t="str">
        <f>'[2]BRAÇO - ONE'!B40</f>
        <v>IP 05.50.0600</v>
      </c>
      <c r="D34" s="22" t="s">
        <v>51</v>
      </c>
      <c r="E34" s="23">
        <v>1500</v>
      </c>
      <c r="F34" s="21" t="s">
        <v>13</v>
      </c>
      <c r="G34" s="25">
        <f>'[2]BRAÇO - ONE'!F40</f>
        <v>286.97000000000003</v>
      </c>
      <c r="H34" s="25"/>
      <c r="I34" s="25">
        <f t="shared" si="3"/>
        <v>324.27</v>
      </c>
      <c r="J34" s="25">
        <f t="shared" si="4"/>
        <v>486405</v>
      </c>
      <c r="M34" s="2"/>
    </row>
    <row r="35" spans="1:13" s="19" customFormat="1" ht="48.75" customHeight="1" x14ac:dyDescent="0.25">
      <c r="A35" s="21">
        <f t="shared" si="0"/>
        <v>24</v>
      </c>
      <c r="B35" s="20" t="s">
        <v>18</v>
      </c>
      <c r="C35" s="21" t="str">
        <f>'[2]COL. LUM. - ONE'!B62</f>
        <v>IP 05.55.0100-1</v>
      </c>
      <c r="D35" s="22" t="s">
        <v>52</v>
      </c>
      <c r="E35" s="23">
        <v>6385</v>
      </c>
      <c r="F35" s="21" t="s">
        <v>13</v>
      </c>
      <c r="G35" s="25">
        <f>'[2]COL. LUM. - ONE'!F62</f>
        <v>71.349999999999994</v>
      </c>
      <c r="H35" s="25">
        <f>TRUNC(G35*1.2,2)</f>
        <v>85.62</v>
      </c>
      <c r="I35" s="25"/>
      <c r="J35" s="25">
        <f>TRUNC(E35*H35,2)</f>
        <v>546683.69999999995</v>
      </c>
      <c r="M35" s="2"/>
    </row>
    <row r="36" spans="1:13" s="19" customFormat="1" ht="54" customHeight="1" x14ac:dyDescent="0.25">
      <c r="A36" s="21">
        <f t="shared" si="0"/>
        <v>25</v>
      </c>
      <c r="B36" s="20" t="s">
        <v>18</v>
      </c>
      <c r="C36" s="21" t="str">
        <f>'[2]COL. LUM. - ONE'!B87</f>
        <v>IP 05.55.0150-1</v>
      </c>
      <c r="D36" s="22" t="s">
        <v>53</v>
      </c>
      <c r="E36" s="23">
        <v>9406</v>
      </c>
      <c r="F36" s="21" t="s">
        <v>13</v>
      </c>
      <c r="G36" s="25">
        <f>'[2]COL. LUM. - ONE'!F87</f>
        <v>142.69999999999999</v>
      </c>
      <c r="H36" s="25">
        <f>TRUNC(G36*1.2,2)</f>
        <v>171.24</v>
      </c>
      <c r="I36" s="25"/>
      <c r="J36" s="25">
        <f>TRUNC(E36*H36,2)</f>
        <v>1610683.44</v>
      </c>
      <c r="M36" s="2"/>
    </row>
    <row r="37" spans="1:13" s="19" customFormat="1" ht="51" customHeight="1" x14ac:dyDescent="0.25">
      <c r="A37" s="21">
        <f t="shared" si="0"/>
        <v>26</v>
      </c>
      <c r="B37" s="20" t="s">
        <v>18</v>
      </c>
      <c r="C37" s="21" t="str">
        <f>'[2]COL. LUM. - ONE'!B112</f>
        <v xml:space="preserve"> IP 05.55.0200-1</v>
      </c>
      <c r="D37" s="22" t="s">
        <v>54</v>
      </c>
      <c r="E37" s="23">
        <v>1500</v>
      </c>
      <c r="F37" s="21" t="s">
        <v>13</v>
      </c>
      <c r="G37" s="25">
        <f>'[2]COL. LUM. - ONE'!F112</f>
        <v>142.69999999999999</v>
      </c>
      <c r="H37" s="25">
        <f>TRUNC(G37*1.2,2)</f>
        <v>171.24</v>
      </c>
      <c r="I37" s="25"/>
      <c r="J37" s="25">
        <f>TRUNC(E37*H37,2)</f>
        <v>256860</v>
      </c>
      <c r="M37" s="2"/>
    </row>
    <row r="38" spans="1:13" s="19" customFormat="1" ht="156" customHeight="1" x14ac:dyDescent="0.25">
      <c r="A38" s="21">
        <f t="shared" si="0"/>
        <v>27</v>
      </c>
      <c r="B38" s="20" t="s">
        <v>18</v>
      </c>
      <c r="C38" s="21" t="str">
        <f>'[2]LUM VS70 - LED - ONE'!B10</f>
        <v>IP 50.05.0999-1</v>
      </c>
      <c r="D38" s="22" t="s">
        <v>82</v>
      </c>
      <c r="E38" s="23">
        <v>6847</v>
      </c>
      <c r="F38" s="21" t="s">
        <v>13</v>
      </c>
      <c r="G38" s="24">
        <f>'[2]LUM VS70 - LED - ONE'!F10</f>
        <v>714.75166666666667</v>
      </c>
      <c r="H38" s="25"/>
      <c r="I38" s="25">
        <f>TRUNC(G38*1.13,2)</f>
        <v>807.66</v>
      </c>
      <c r="J38" s="25">
        <f>TRUNC(E38*I38,2)</f>
        <v>5530048.0199999996</v>
      </c>
      <c r="M38" s="2"/>
    </row>
    <row r="39" spans="1:13" s="19" customFormat="1" ht="160.5" customHeight="1" x14ac:dyDescent="0.25">
      <c r="A39" s="21">
        <f t="shared" si="0"/>
        <v>28</v>
      </c>
      <c r="B39" s="20" t="s">
        <v>18</v>
      </c>
      <c r="C39" s="21" t="str">
        <f>'[2]LUM VS100 - LED -ONE'!B11</f>
        <v>IP 50.05.0999-2</v>
      </c>
      <c r="D39" s="22" t="s">
        <v>83</v>
      </c>
      <c r="E39" s="23">
        <v>4201</v>
      </c>
      <c r="F39" s="21" t="s">
        <v>13</v>
      </c>
      <c r="G39" s="24">
        <f>'[2]LUM VS100 - LED -ONE'!F11</f>
        <v>772.13166666666666</v>
      </c>
      <c r="H39" s="25"/>
      <c r="I39" s="25">
        <f>TRUNC(G39*1.13,2)</f>
        <v>872.5</v>
      </c>
      <c r="J39" s="25">
        <f>TRUNC(E39*I39,2)</f>
        <v>3665372.5</v>
      </c>
      <c r="M39" s="2"/>
    </row>
    <row r="40" spans="1:13" s="19" customFormat="1" ht="159.75" customHeight="1" x14ac:dyDescent="0.25">
      <c r="A40" s="21">
        <f t="shared" si="0"/>
        <v>29</v>
      </c>
      <c r="B40" s="20" t="s">
        <v>18</v>
      </c>
      <c r="C40" s="21" t="str">
        <f>'[2]LUM VS150 - LED -ONE'!B11</f>
        <v>IP 50.05.0999-3</v>
      </c>
      <c r="D40" s="22" t="s">
        <v>84</v>
      </c>
      <c r="E40" s="23">
        <v>5049</v>
      </c>
      <c r="F40" s="21" t="s">
        <v>13</v>
      </c>
      <c r="G40" s="24">
        <f>'[2]LUM VS150 - LED -ONE'!F11</f>
        <v>873.9083333333333</v>
      </c>
      <c r="H40" s="25"/>
      <c r="I40" s="25">
        <f>TRUNC(G40*1.13,2)</f>
        <v>987.51</v>
      </c>
      <c r="J40" s="25">
        <f>TRUNC(E40*I40,2)</f>
        <v>4985937.99</v>
      </c>
      <c r="M40" s="2"/>
    </row>
    <row r="41" spans="1:13" s="19" customFormat="1" ht="156.75" customHeight="1" x14ac:dyDescent="0.25">
      <c r="A41" s="21">
        <f t="shared" si="0"/>
        <v>30</v>
      </c>
      <c r="B41" s="20" t="s">
        <v>18</v>
      </c>
      <c r="C41" s="21" t="str">
        <f>'[3]LUM VS250 - LED -ONE'!B10</f>
        <v>IP 49.05.0999-4</v>
      </c>
      <c r="D41" s="22" t="s">
        <v>85</v>
      </c>
      <c r="E41" s="23">
        <v>1249</v>
      </c>
      <c r="F41" s="21" t="s">
        <v>13</v>
      </c>
      <c r="G41" s="24">
        <f>'[2]LUM VS250 - LED -ONE'!F10</f>
        <v>1175.5616666666665</v>
      </c>
      <c r="H41" s="25"/>
      <c r="I41" s="25">
        <f>TRUNC(G41*1.13,2)</f>
        <v>1328.38</v>
      </c>
      <c r="J41" s="25">
        <f>TRUNC(E41*I41,2)</f>
        <v>1659146.62</v>
      </c>
      <c r="M41" s="2"/>
    </row>
    <row r="42" spans="1:13" s="19" customFormat="1" ht="67.5" customHeight="1" x14ac:dyDescent="0.25">
      <c r="A42" s="21">
        <f t="shared" si="0"/>
        <v>31</v>
      </c>
      <c r="B42" s="20" t="s">
        <v>18</v>
      </c>
      <c r="C42" s="21" t="str">
        <f>'[2]COL. LUM. - ONE'!B10</f>
        <v>IP 50.40.0106-1</v>
      </c>
      <c r="D42" s="22" t="s">
        <v>59</v>
      </c>
      <c r="E42" s="23">
        <v>17346</v>
      </c>
      <c r="F42" s="21" t="s">
        <v>13</v>
      </c>
      <c r="G42" s="24">
        <f>'[2]COL. LUM. - ONE'!F10</f>
        <v>160.55588800000001</v>
      </c>
      <c r="H42" s="25">
        <f>TRUNC(G42*1.2,2)</f>
        <v>192.66</v>
      </c>
      <c r="I42" s="25"/>
      <c r="J42" s="25">
        <f>TRUNC(E42*H42,2)</f>
        <v>3341880.36</v>
      </c>
      <c r="M42" s="2"/>
    </row>
    <row r="43" spans="1:13" s="19" customFormat="1" ht="66" customHeight="1" x14ac:dyDescent="0.25">
      <c r="A43" s="21">
        <f t="shared" si="0"/>
        <v>32</v>
      </c>
      <c r="B43" s="20" t="s">
        <v>20</v>
      </c>
      <c r="C43" s="21" t="str">
        <f>'[2]MVM 100-150-250-400W'!B10</f>
        <v>IP 50.25.0410</v>
      </c>
      <c r="D43" s="22" t="s">
        <v>60</v>
      </c>
      <c r="E43" s="23">
        <v>60</v>
      </c>
      <c r="F43" s="21" t="s">
        <v>13</v>
      </c>
      <c r="G43" s="24">
        <f>'[2]MVM 100-150-250-400W'!F10</f>
        <v>146.44</v>
      </c>
      <c r="H43" s="25"/>
      <c r="I43" s="25">
        <f t="shared" ref="I43:I53" si="5">TRUNC(G43*1.13,2)</f>
        <v>165.47</v>
      </c>
      <c r="J43" s="25">
        <f t="shared" ref="J43:J53" si="6">TRUNC(E43*I43,2)</f>
        <v>9928.2000000000007</v>
      </c>
      <c r="M43" s="2"/>
    </row>
    <row r="44" spans="1:13" s="19" customFormat="1" ht="24" customHeight="1" x14ac:dyDescent="0.25">
      <c r="A44" s="21">
        <f t="shared" si="0"/>
        <v>33</v>
      </c>
      <c r="B44" s="20" t="s">
        <v>20</v>
      </c>
      <c r="C44" s="21" t="str">
        <f>'[2]MVM 100-150-250-400W'!B17</f>
        <v>IP 50.25.0412</v>
      </c>
      <c r="D44" s="22" t="s">
        <v>61</v>
      </c>
      <c r="E44" s="23">
        <v>558</v>
      </c>
      <c r="F44" s="21" t="s">
        <v>13</v>
      </c>
      <c r="G44" s="24">
        <f>'[2]MVM 100-150-250-400W'!F17</f>
        <v>287.02</v>
      </c>
      <c r="H44" s="25"/>
      <c r="I44" s="25">
        <f t="shared" si="5"/>
        <v>324.33</v>
      </c>
      <c r="J44" s="25">
        <f t="shared" si="6"/>
        <v>180976.14</v>
      </c>
      <c r="M44" s="2"/>
    </row>
    <row r="45" spans="1:13" s="19" customFormat="1" ht="49.5" customHeight="1" x14ac:dyDescent="0.25">
      <c r="A45" s="21">
        <f t="shared" si="0"/>
        <v>34</v>
      </c>
      <c r="B45" s="20" t="s">
        <v>20</v>
      </c>
      <c r="C45" s="21" t="str">
        <f>'[2]MVM 100-150-250-400W'!B24</f>
        <v>IP 50.25.0421</v>
      </c>
      <c r="D45" s="22" t="s">
        <v>62</v>
      </c>
      <c r="E45" s="23">
        <v>123</v>
      </c>
      <c r="F45" s="21" t="s">
        <v>13</v>
      </c>
      <c r="G45" s="24">
        <f>'[2]MVM 100-150-250-400W'!F24</f>
        <v>65</v>
      </c>
      <c r="H45" s="25"/>
      <c r="I45" s="25">
        <f t="shared" si="5"/>
        <v>73.45</v>
      </c>
      <c r="J45" s="25">
        <f t="shared" si="6"/>
        <v>9034.35</v>
      </c>
      <c r="M45" s="2"/>
    </row>
    <row r="46" spans="1:13" s="19" customFormat="1" ht="57" customHeight="1" x14ac:dyDescent="0.25">
      <c r="A46" s="21">
        <f t="shared" si="0"/>
        <v>35</v>
      </c>
      <c r="B46" s="20" t="s">
        <v>20</v>
      </c>
      <c r="C46" s="21" t="str">
        <f>'[2]MVM 100-150-250-400W'!B31</f>
        <v>IP 50.25.0424</v>
      </c>
      <c r="D46" s="22" t="s">
        <v>63</v>
      </c>
      <c r="E46" s="23">
        <v>129</v>
      </c>
      <c r="F46" s="21" t="s">
        <v>13</v>
      </c>
      <c r="G46" s="24">
        <f>'[2]MVM 100-150-250-400W'!F31</f>
        <v>69</v>
      </c>
      <c r="H46" s="25"/>
      <c r="I46" s="25">
        <f t="shared" si="5"/>
        <v>77.97</v>
      </c>
      <c r="J46" s="25">
        <f t="shared" si="6"/>
        <v>10058.129999999999</v>
      </c>
      <c r="M46" s="2"/>
    </row>
    <row r="47" spans="1:13" s="19" customFormat="1" ht="22.5" customHeight="1" x14ac:dyDescent="0.25">
      <c r="A47" s="21">
        <f t="shared" si="0"/>
        <v>36</v>
      </c>
      <c r="B47" s="20" t="s">
        <v>18</v>
      </c>
      <c r="C47" s="21" t="str">
        <f>'[2]CABOS - ONE'!B10</f>
        <v>IP 15.30.0062-1</v>
      </c>
      <c r="D47" s="22" t="s">
        <v>64</v>
      </c>
      <c r="E47" s="23">
        <v>82704</v>
      </c>
      <c r="F47" s="21" t="s">
        <v>22</v>
      </c>
      <c r="G47" s="24">
        <f>'[2]CABOS - ONE'!F10</f>
        <v>2.82</v>
      </c>
      <c r="H47" s="25"/>
      <c r="I47" s="25">
        <f t="shared" si="5"/>
        <v>3.18</v>
      </c>
      <c r="J47" s="25">
        <f t="shared" si="6"/>
        <v>262998.71999999997</v>
      </c>
      <c r="M47" s="2"/>
    </row>
    <row r="48" spans="1:13" s="19" customFormat="1" ht="42.75" customHeight="1" x14ac:dyDescent="0.25">
      <c r="A48" s="21">
        <f t="shared" si="0"/>
        <v>37</v>
      </c>
      <c r="B48" s="20" t="s">
        <v>18</v>
      </c>
      <c r="C48" s="30" t="str">
        <f>'[2]CABOS - ONE'!B39</f>
        <v>IP 15.43.0200-1</v>
      </c>
      <c r="D48" s="22" t="s">
        <v>65</v>
      </c>
      <c r="E48" s="23">
        <v>71996</v>
      </c>
      <c r="F48" s="21" t="s">
        <v>22</v>
      </c>
      <c r="G48" s="24">
        <f>'[2]CABOS - ONE'!F39</f>
        <v>2.8899999999999997</v>
      </c>
      <c r="H48" s="25"/>
      <c r="I48" s="25">
        <f t="shared" si="5"/>
        <v>3.26</v>
      </c>
      <c r="J48" s="25">
        <f t="shared" si="6"/>
        <v>234706.96</v>
      </c>
      <c r="M48" s="2"/>
    </row>
    <row r="49" spans="1:13" s="19" customFormat="1" ht="39.75" customHeight="1" x14ac:dyDescent="0.25">
      <c r="A49" s="21">
        <f t="shared" si="0"/>
        <v>38</v>
      </c>
      <c r="B49" s="20" t="s">
        <v>18</v>
      </c>
      <c r="C49" s="34" t="str">
        <f>'[2]CABOS - ONE'!B65</f>
        <v xml:space="preserve">IP 15.05.0150-1         </v>
      </c>
      <c r="D49" s="22" t="s">
        <v>66</v>
      </c>
      <c r="E49" s="23">
        <v>2181</v>
      </c>
      <c r="F49" s="21" t="s">
        <v>67</v>
      </c>
      <c r="G49" s="24">
        <f>'[2]CABOS - ONE'!F65</f>
        <v>83.468899999999991</v>
      </c>
      <c r="H49" s="25"/>
      <c r="I49" s="25">
        <f t="shared" si="5"/>
        <v>94.31</v>
      </c>
      <c r="J49" s="25">
        <f t="shared" si="6"/>
        <v>205690.11</v>
      </c>
      <c r="M49" s="2"/>
    </row>
    <row r="50" spans="1:13" s="19" customFormat="1" ht="122.25" customHeight="1" x14ac:dyDescent="0.25">
      <c r="A50" s="21">
        <f t="shared" si="0"/>
        <v>39</v>
      </c>
      <c r="B50" s="20" t="s">
        <v>20</v>
      </c>
      <c r="C50" s="30" t="str">
        <f>'[2]CONECTORES E RELÊ- ONE'!B10</f>
        <v>IP 10.30.0555</v>
      </c>
      <c r="D50" s="22" t="s">
        <v>68</v>
      </c>
      <c r="E50" s="23">
        <v>52038</v>
      </c>
      <c r="F50" s="21" t="s">
        <v>13</v>
      </c>
      <c r="G50" s="24">
        <f>'[2]CONECTORES E RELÊ- ONE'!F10</f>
        <v>14.1</v>
      </c>
      <c r="H50" s="25"/>
      <c r="I50" s="25">
        <f t="shared" si="5"/>
        <v>15.93</v>
      </c>
      <c r="J50" s="25">
        <f t="shared" si="6"/>
        <v>828965.34</v>
      </c>
      <c r="M50" s="2"/>
    </row>
    <row r="51" spans="1:13" s="19" customFormat="1" ht="60.75" customHeight="1" x14ac:dyDescent="0.25">
      <c r="A51" s="21">
        <f t="shared" si="0"/>
        <v>40</v>
      </c>
      <c r="B51" s="20" t="s">
        <v>18</v>
      </c>
      <c r="C51" s="22" t="s">
        <v>69</v>
      </c>
      <c r="D51" s="22" t="s">
        <v>70</v>
      </c>
      <c r="E51" s="23">
        <v>3741</v>
      </c>
      <c r="F51" s="21" t="s">
        <v>13</v>
      </c>
      <c r="G51" s="24">
        <v>6.72</v>
      </c>
      <c r="H51" s="35"/>
      <c r="I51" s="35">
        <f t="shared" si="5"/>
        <v>7.59</v>
      </c>
      <c r="J51" s="35">
        <f t="shared" si="6"/>
        <v>28394.19</v>
      </c>
      <c r="M51" s="2"/>
    </row>
    <row r="52" spans="1:13" s="19" customFormat="1" ht="63" customHeight="1" x14ac:dyDescent="0.25">
      <c r="A52" s="21">
        <f t="shared" si="0"/>
        <v>41</v>
      </c>
      <c r="B52" s="20" t="s">
        <v>18</v>
      </c>
      <c r="C52" s="22" t="s">
        <v>71</v>
      </c>
      <c r="D52" s="22" t="s">
        <v>72</v>
      </c>
      <c r="E52" s="23">
        <v>3741</v>
      </c>
      <c r="F52" s="21" t="s">
        <v>13</v>
      </c>
      <c r="G52" s="24">
        <v>7.01</v>
      </c>
      <c r="H52" s="35"/>
      <c r="I52" s="35">
        <f t="shared" si="5"/>
        <v>7.92</v>
      </c>
      <c r="J52" s="35">
        <f t="shared" si="6"/>
        <v>29628.720000000001</v>
      </c>
      <c r="M52" s="2"/>
    </row>
    <row r="53" spans="1:13" s="19" customFormat="1" ht="88.5" customHeight="1" thickBot="1" x14ac:dyDescent="0.3">
      <c r="A53" s="46">
        <f t="shared" si="0"/>
        <v>42</v>
      </c>
      <c r="B53" s="45" t="s">
        <v>20</v>
      </c>
      <c r="C53" s="36" t="str">
        <f>'[2]CONECTORES E RELÊ- ONE'!B24</f>
        <v>IP 45.05.0275</v>
      </c>
      <c r="D53" s="37" t="s">
        <v>73</v>
      </c>
      <c r="E53" s="38">
        <v>17346</v>
      </c>
      <c r="F53" s="36" t="s">
        <v>13</v>
      </c>
      <c r="G53" s="39">
        <f>'[2]CONECTORES E RELÊ- ONE'!F24</f>
        <v>28.18</v>
      </c>
      <c r="H53" s="35"/>
      <c r="I53" s="35">
        <f t="shared" si="5"/>
        <v>31.84</v>
      </c>
      <c r="J53" s="35">
        <f t="shared" si="6"/>
        <v>552296.64</v>
      </c>
      <c r="M53" s="2"/>
    </row>
    <row r="54" spans="1:13" ht="31.5" customHeight="1" thickBot="1" x14ac:dyDescent="0.25">
      <c r="B54" s="69" t="s">
        <v>74</v>
      </c>
      <c r="C54" s="70"/>
      <c r="D54" s="70"/>
      <c r="E54" s="70"/>
      <c r="F54" s="70"/>
      <c r="G54" s="70"/>
      <c r="H54" s="70"/>
      <c r="I54" s="70"/>
      <c r="J54" s="40">
        <f>SUM(J12:J53)</f>
        <v>33282225.790000003</v>
      </c>
    </row>
  </sheetData>
  <mergeCells count="13">
    <mergeCell ref="A1:J1"/>
    <mergeCell ref="A2:B6"/>
    <mergeCell ref="C2:C4"/>
    <mergeCell ref="D2:J2"/>
    <mergeCell ref="D3:J3"/>
    <mergeCell ref="D4:J4"/>
    <mergeCell ref="D5:J5"/>
    <mergeCell ref="D6:J6"/>
    <mergeCell ref="A7:F9"/>
    <mergeCell ref="H7:J9"/>
    <mergeCell ref="A10:J10"/>
    <mergeCell ref="B11:C11"/>
    <mergeCell ref="B54:I54"/>
  </mergeCells>
  <printOptions horizontalCentered="1"/>
  <pageMargins left="0.39370078740157483" right="0.23622047244094491" top="0.23622047244094491" bottom="0.39370078740157483" header="0.15748031496062992" footer="0.15748031496062992"/>
  <pageSetup paperSize="9" scale="45" firstPageNumber="0" fitToHeight="0" orientation="landscape" blackAndWhite="1" r:id="rId1"/>
  <headerFooter alignWithMargins="0">
    <oddFooter>&amp;RPágina &amp;P de &amp;N</oddFooter>
  </headerFooter>
  <drawing r:id="rId2"/>
  <legacyDrawing r:id="rId3"/>
  <oleObjects>
    <mc:AlternateContent xmlns:mc="http://schemas.openxmlformats.org/markup-compatibility/2006">
      <mc:Choice Requires="x14">
        <oleObject progId="Word.Picture.8" shapeId="4097" r:id="rId4">
          <objectPr defaultSize="0" autoPict="0" r:id="rId5">
            <anchor moveWithCells="1" sizeWithCells="1">
              <from>
                <xdr:col>0</xdr:col>
                <xdr:colOff>428625</xdr:colOff>
                <xdr:row>1</xdr:row>
                <xdr:rowOff>161925</xdr:rowOff>
              </from>
              <to>
                <xdr:col>1</xdr:col>
                <xdr:colOff>762000</xdr:colOff>
                <xdr:row>5</xdr:row>
                <xdr:rowOff>238125</xdr:rowOff>
              </to>
            </anchor>
          </objectPr>
        </oleObject>
      </mc:Choice>
      <mc:Fallback>
        <oleObject progId="Word.Picture.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1A109-97FC-4713-A603-4307964BC37D}">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ANEXO VIII-PLANILHA-ONE (TCE)</vt:lpstr>
      <vt:lpstr>ANEXO VIII-PLANILHA-ONE (TC (2)</vt:lpstr>
      <vt:lpstr>Planilha1</vt:lpstr>
      <vt:lpstr>'ANEXO VIII-PLANILHA-ONE (TC (2)'!Area_de_impressao</vt:lpstr>
      <vt:lpstr>'ANEXO VIII-PLANILHA-ONE (TCE)'!Area_de_impressao</vt:lpstr>
      <vt:lpstr>'ANEXO VIII-PLANILHA-ONE (TC (2)'!Titulos_de_impressao</vt:lpstr>
      <vt:lpstr>'ANEXO VIII-PLANILHA-ONE (TCE)'!Titulos_de_impressao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Leonidas</dc:creator>
  <cp:lastModifiedBy>Leonidas</cp:lastModifiedBy>
  <cp:lastPrinted>2019-12-23T14:21:30Z</cp:lastPrinted>
  <dcterms:created xsi:type="dcterms:W3CDTF">2019-12-17T15:13:22Z</dcterms:created>
  <dcterms:modified xsi:type="dcterms:W3CDTF">2019-12-23T14:25:44Z</dcterms:modified>
</cp:coreProperties>
</file>